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20" windowWidth="11580" windowHeight="8055" tabRatio="295" activeTab="1"/>
  </bookViews>
  <sheets>
    <sheet name="DHS" sheetId="1" r:id="rId1"/>
    <sheet name="Catalina" sheetId="2" r:id="rId2"/>
  </sheets>
  <definedNames>
    <definedName name="_xlnm.Print_Area" localSheetId="1">'Catalina'!$A$1:$S$23</definedName>
    <definedName name="_xlnm.Print_Area" localSheetId="0">'DHS'!$A$1:$S$161</definedName>
  </definedNames>
  <calcPr fullCalcOnLoad="1"/>
</workbook>
</file>

<file path=xl/sharedStrings.xml><?xml version="1.0" encoding="utf-8"?>
<sst xmlns="http://schemas.openxmlformats.org/spreadsheetml/2006/main" count="291" uniqueCount="136">
  <si>
    <t>Monitoring Station</t>
  </si>
  <si>
    <t>T</t>
  </si>
  <si>
    <t>F</t>
  </si>
  <si>
    <t>E</t>
  </si>
  <si>
    <t>DHS (010)</t>
  </si>
  <si>
    <t>DHS (009)</t>
  </si>
  <si>
    <t>DHS (008)</t>
  </si>
  <si>
    <t>DHS (007)</t>
  </si>
  <si>
    <t>DHS (006)</t>
  </si>
  <si>
    <t>DHS (005)</t>
  </si>
  <si>
    <t xml:space="preserve">Malibu Point, Malibu Colony Dr.,  </t>
  </si>
  <si>
    <t>DHS (004)</t>
  </si>
  <si>
    <t>DHS (003)</t>
  </si>
  <si>
    <t>DHS (002)</t>
  </si>
  <si>
    <t>DHS (001)</t>
  </si>
  <si>
    <t>Big Rock Beach</t>
  </si>
  <si>
    <t>DHS (101)</t>
  </si>
  <si>
    <t>17200 Pacific Coast Hwy.</t>
  </si>
  <si>
    <t>DHS (102)</t>
  </si>
  <si>
    <t>DHS (103)</t>
  </si>
  <si>
    <t>DHS (108)</t>
  </si>
  <si>
    <t>DHS (109)</t>
  </si>
  <si>
    <t>DHS (110)</t>
  </si>
  <si>
    <t>Venice Pier, Venice</t>
  </si>
  <si>
    <t>DHS (111)</t>
  </si>
  <si>
    <t>DHS (112)</t>
  </si>
  <si>
    <t>DHS (113)</t>
  </si>
  <si>
    <t>DHS (114)</t>
  </si>
  <si>
    <t>DHS (115)</t>
  </si>
  <si>
    <t xml:space="preserve">Opposite Hyperion Plant, 1 mile </t>
  </si>
  <si>
    <t>marker, Playa del Rey</t>
  </si>
  <si>
    <t>Topaz Street extended,</t>
  </si>
  <si>
    <t>Redondo Beach, north side of jetty</t>
  </si>
  <si>
    <t>KEY</t>
  </si>
  <si>
    <t>Rainfall, previous 72 hours</t>
  </si>
  <si>
    <t>THE FOLLOWING LETTERS AND NUMBERS APPEAR WHEN STATE STANDARDS ARE EXCEEDED</t>
  </si>
  <si>
    <t>Blank entries indicate samples not taken or analyst error.</t>
  </si>
  <si>
    <t>NOTES:</t>
  </si>
  <si>
    <t>Log Mean</t>
  </si>
  <si>
    <t>T - Total coliform per 100 ml</t>
  </si>
  <si>
    <t>F - Fecal coliform per 100 ml.</t>
  </si>
  <si>
    <t>E - Enterococcus per 100 ml.</t>
  </si>
  <si>
    <t>a - Total coliform level exceeds 10,000 organisms per 100 ml.</t>
  </si>
  <si>
    <t>b - Fecal coliform level exceeds 400 organisms per 100 ml.</t>
  </si>
  <si>
    <t>c - Enterococcus level exceeds 104 organisms per 100 ml.</t>
  </si>
  <si>
    <t># - A number appearing in the extreme top right-hand corner indicates the total coliform level is</t>
  </si>
  <si>
    <t>X - One or more parameters exceed State standards.</t>
  </si>
  <si>
    <t>d - The log mean of total coliform levels exceeds 1,000 organisms per 100 ml.</t>
  </si>
  <si>
    <t>e - The log mean of fecal coliform levels exceeds 200 organisms per 100 ml.</t>
  </si>
  <si>
    <t>f - The log mean of enterococcus levels exceeds 35 organisms per 100 ml.</t>
  </si>
  <si>
    <t xml:space="preserve">     greater than 1,000 organisms per 100 ml. and the fecal/total coliform ratio is greater than 0.1.</t>
  </si>
  <si>
    <t>Notes:</t>
  </si>
  <si>
    <t>Nicholas Beach, Malibu</t>
  </si>
  <si>
    <t>Trancas Beach, Malibu</t>
  </si>
  <si>
    <t>Westward Beach, Malibu</t>
  </si>
  <si>
    <t>Paradise Cove, Malibu</t>
  </si>
  <si>
    <t>Adjacent to the west side of pier</t>
  </si>
  <si>
    <t>26610 Latigo Shore Drive, Malibu</t>
  </si>
  <si>
    <t>Puerco Beach, 25500 PCH, Malibu</t>
  </si>
  <si>
    <t>Malibu. In front of lifeguard tower.</t>
  </si>
  <si>
    <t>Malibu Pier, Malibu</t>
  </si>
  <si>
    <t>50 yards east of pier</t>
  </si>
  <si>
    <t>19900 Pacific Coast Hwy., Malibu</t>
  </si>
  <si>
    <t>Pacific Palisades.  At staircase</t>
  </si>
  <si>
    <t>Bel Air Bay Club, 16801 PCH</t>
  </si>
  <si>
    <t>Temescal storm drain, Los Angeles</t>
  </si>
  <si>
    <t xml:space="preserve">DHS (104) </t>
  </si>
  <si>
    <t>Montana Ave. storm drain, Santa</t>
  </si>
  <si>
    <t>DHS (105)</t>
  </si>
  <si>
    <t>DHS(106)</t>
  </si>
  <si>
    <t>Strand Street extended, Santa Monica</t>
  </si>
  <si>
    <t>In front of restrooms</t>
  </si>
  <si>
    <t>DHS (107)</t>
  </si>
  <si>
    <t>Brooks Avenue extended, Los Angeles</t>
  </si>
  <si>
    <t>In front of storm drain</t>
  </si>
  <si>
    <t>50 yards south of pier</t>
  </si>
  <si>
    <t>Topsail Street extended, Venice</t>
  </si>
  <si>
    <t>World Way extended, Playa del Rey</t>
  </si>
  <si>
    <t>Grand Avenue extended, El Segundo</t>
  </si>
  <si>
    <t>26th Street extended, Hermosa Beach</t>
  </si>
  <si>
    <t>Herondo storm drain, Redondo Beach</t>
  </si>
  <si>
    <t>DHS (117)  Avalon Beach</t>
  </si>
  <si>
    <t>DHS (118)  Avalon Beach</t>
  </si>
  <si>
    <t>DHS (119)  Avalon Beach</t>
  </si>
  <si>
    <t>DHS (120)  Avalon Beach</t>
  </si>
  <si>
    <t>DHS (116)</t>
  </si>
  <si>
    <t>DHS (121)  Avalon Beach</t>
  </si>
  <si>
    <t>Leo Carillo Beach,35000 PCH</t>
  </si>
  <si>
    <t>In front of Nicholas Creek</t>
  </si>
  <si>
    <t>In front of Trancas Creek</t>
  </si>
  <si>
    <t>In front of Zuma creek</t>
  </si>
  <si>
    <t>Monica. In front of storm drain</t>
  </si>
  <si>
    <t>Malibu.Front of Arroyo Sequit Crk</t>
  </si>
  <si>
    <t>Front of monitoring wells discharge</t>
  </si>
  <si>
    <t>West end of Malibu cove colony</t>
  </si>
  <si>
    <t>Pacific  Palisades. In front of drain</t>
  </si>
  <si>
    <t>Wilshire Blvd. storm drain, Santa</t>
  </si>
  <si>
    <t>Monica.  In front of storm drain</t>
  </si>
  <si>
    <t>28th Street extended,Manhattan Beach</t>
  </si>
  <si>
    <t xml:space="preserve">DHS (104B) </t>
  </si>
  <si>
    <t>DHS (009B)</t>
  </si>
  <si>
    <t>DHS (008B)</t>
  </si>
  <si>
    <t>DHS (007B)</t>
  </si>
  <si>
    <t>DHS (005B)</t>
  </si>
  <si>
    <t>DHS (004B)</t>
  </si>
  <si>
    <t>DHS (102B)</t>
  </si>
  <si>
    <t>DHS (103B)</t>
  </si>
  <si>
    <t>DHS (107B)</t>
  </si>
  <si>
    <t>DHS (112B)</t>
  </si>
  <si>
    <t>DHS (115B)</t>
  </si>
  <si>
    <t>50 yards north of storm drain</t>
  </si>
  <si>
    <t>DHS (010B)</t>
  </si>
  <si>
    <t>100 ft. west of lifeguard tower</t>
  </si>
  <si>
    <t>50 yards east of Trancas Bridge</t>
  </si>
  <si>
    <t>In front of Trivoli Bay Villa treat.pl.</t>
  </si>
  <si>
    <t>at lifeguard station by bridge</t>
  </si>
  <si>
    <t>Pac. Palisades At chainlink fence</t>
  </si>
  <si>
    <t>25 yards south of storm drain</t>
  </si>
  <si>
    <t>Montana Ave. Santa Monica</t>
  </si>
  <si>
    <t>Wilshire Blvd. Santa Monica</t>
  </si>
  <si>
    <t>Brooks Avenue extended,</t>
  </si>
  <si>
    <t>50 yards eas oftA.S. Creek</t>
  </si>
  <si>
    <t>50 yards east of Zuma creel</t>
  </si>
  <si>
    <t xml:space="preserve"> 50 yards south storm drain</t>
  </si>
  <si>
    <t>50 yards south of storm drain</t>
  </si>
  <si>
    <t>DPH(113B)</t>
  </si>
  <si>
    <t>50 yards south of drain</t>
  </si>
  <si>
    <t xml:space="preserve"> 2010</t>
  </si>
  <si>
    <t>DHS (105B)</t>
  </si>
  <si>
    <t>Pleasure Pier</t>
  </si>
  <si>
    <t>100 feet east of the Green</t>
  </si>
  <si>
    <t>50 feet east of the Green</t>
  </si>
  <si>
    <t>50 feet west of the Green</t>
  </si>
  <si>
    <t>East of the Casino Arch to the</t>
  </si>
  <si>
    <t>restaurants</t>
  </si>
  <si>
    <t>100 feet west of the Green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</si>
</sst>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;;;"/>
    <numFmt numFmtId="166" formatCode="#,##0.0"/>
  </numFmts>
  <fonts count="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4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3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/>
    </xf>
    <xf numFmtId="14" fontId="0" fillId="2" borderId="4" xfId="0" applyNumberFormat="1" applyFill="1" applyBorder="1" applyAlignment="1" applyProtection="1">
      <alignment horizontal="center"/>
      <protection/>
    </xf>
    <xf numFmtId="14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8" xfId="0" applyNumberFormat="1" applyBorder="1" applyAlignment="1" applyProtection="1">
      <alignment horizontal="left"/>
      <protection/>
    </xf>
    <xf numFmtId="2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4" fontId="0" fillId="2" borderId="10" xfId="0" applyNumberFormat="1" applyFill="1" applyBorder="1" applyAlignment="1" applyProtection="1">
      <alignment horizontal="centerContinuous"/>
      <protection/>
    </xf>
    <xf numFmtId="14" fontId="0" fillId="2" borderId="11" xfId="0" applyNumberFormat="1" applyFill="1" applyBorder="1" applyAlignment="1" applyProtection="1">
      <alignment horizontal="centerContinuous"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2" borderId="14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165" fontId="0" fillId="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3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3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2" borderId="6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showGridLines="0" workbookViewId="0" topLeftCell="A1">
      <selection activeCell="O98" sqref="O98:Q127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2" t="s">
        <v>127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 t="s">
        <v>0</v>
      </c>
      <c r="B3" s="32"/>
      <c r="C3" s="78">
        <v>40392</v>
      </c>
      <c r="D3" s="79"/>
      <c r="E3" s="33"/>
      <c r="F3" s="78">
        <v>40399</v>
      </c>
      <c r="G3" s="79"/>
      <c r="H3" s="33"/>
      <c r="I3" s="78">
        <v>40406</v>
      </c>
      <c r="J3" s="79"/>
      <c r="K3" s="33"/>
      <c r="L3" s="78">
        <v>40413</v>
      </c>
      <c r="M3" s="79"/>
      <c r="N3" s="33"/>
      <c r="O3" s="78">
        <v>40420</v>
      </c>
      <c r="P3" s="79"/>
      <c r="Q3" s="34"/>
      <c r="R3" s="45" t="s">
        <v>38</v>
      </c>
      <c r="S3" s="46"/>
    </row>
    <row r="4" spans="1:19" ht="12.75">
      <c r="A4" s="9" t="s">
        <v>4</v>
      </c>
      <c r="B4" s="10" t="s">
        <v>1</v>
      </c>
      <c r="C4" s="2">
        <v>10</v>
      </c>
      <c r="D4" s="26">
        <f>IF(C4&gt;10000,"a","")</f>
      </c>
      <c r="E4" s="55">
        <f>IF(C5&gt;=1,IF(C4&gt;1000,IF((C5/C4)&gt;0.1,IF((C5/C4)&gt;1,"1",(C5/C4)),""),""),"")</f>
      </c>
      <c r="F4" s="2">
        <v>10</v>
      </c>
      <c r="G4" s="26">
        <f>IF(F4&gt;10000,"a","")</f>
      </c>
      <c r="H4" s="55">
        <f>IF(F5&gt;=1,IF(F4&gt;1000,IF((F5/F4)&gt;0.1,IF((F5/F4)&gt;1,"1",(F5/F4)),""),""),"")</f>
      </c>
      <c r="I4" s="2">
        <v>10</v>
      </c>
      <c r="J4" s="26">
        <f>IF(I4&gt;10000,"a","")</f>
      </c>
      <c r="K4" s="55">
        <f>IF(I5&gt;=1,IF(I4&gt;1000,IF((I5/I4)&gt;0.1,IF((I5/I4)&gt;1,"1",(I5/I4)),""),""),"")</f>
      </c>
      <c r="L4" s="2">
        <v>10</v>
      </c>
      <c r="M4" s="26">
        <f>IF(L4&gt;10000,"a","")</f>
      </c>
      <c r="N4" s="55">
        <f>IF(L5&gt;=1,IF(L4&gt;1000,IF((L5/L4)&gt;0.1,IF((L5/L4)&gt;1,"1",(L5/L4)),""),""),"")</f>
      </c>
      <c r="O4" s="2">
        <v>10</v>
      </c>
      <c r="P4" s="26">
        <f>IF(O4&gt;10000,"a","")</f>
      </c>
      <c r="Q4" s="55">
        <f>IF(O5&gt;=1,IF(O4&gt;1000,IF((O5/O4)&gt;0.1,IF((O5/O4)&gt;1,"1",(O5/O4)),""),""),"")</f>
      </c>
      <c r="R4" s="47">
        <f aca="true" t="shared" si="0" ref="R4:R63">IF(C4+F4+L4+I4+O4&gt;0,(IF(C4&gt;0,C4,1)*IF(F4&gt;0,F4,1)*IF(I4&gt;0,I4,1)*IF(L4&gt;0,L4,1)*IF(O4&gt;0,O4,1))^(1/(IF(C4&gt;0,1,0)+IF(F4&gt;0,1,0)+IF(I4&gt;0,1,0)+IF(L4&gt;0,1,0)+IF(O4&gt;0,1,0))),"")</f>
        <v>10.000000000000002</v>
      </c>
      <c r="S4" s="50">
        <f>IF(R4="","",IF(R4&gt;1000,"d",""))</f>
      </c>
    </row>
    <row r="5" spans="1:19" ht="12.75">
      <c r="A5" s="5" t="s">
        <v>87</v>
      </c>
      <c r="B5" s="11" t="s">
        <v>2</v>
      </c>
      <c r="C5" s="3">
        <v>10</v>
      </c>
      <c r="D5" s="27">
        <f>IF(C5&gt;400,"b","")</f>
      </c>
      <c r="E5" s="28">
        <f>IF(E6&lt;4,"X","")</f>
      </c>
      <c r="F5" s="3">
        <v>10</v>
      </c>
      <c r="G5" s="27">
        <f>IF(F5&gt;400,"b","")</f>
      </c>
      <c r="H5" s="28">
        <f>IF(H6&lt;4,"X","")</f>
      </c>
      <c r="I5" s="3">
        <v>10</v>
      </c>
      <c r="J5" s="27">
        <f>IF(I5&gt;400,"b","")</f>
      </c>
      <c r="K5" s="28">
        <f>IF(K6&lt;4,"X","")</f>
      </c>
      <c r="L5" s="3">
        <v>10</v>
      </c>
      <c r="M5" s="27">
        <f>IF(L5&gt;400,"b","")</f>
      </c>
      <c r="N5" s="28">
        <f>IF(N6&lt;4,"X","")</f>
      </c>
      <c r="O5" s="3">
        <v>10</v>
      </c>
      <c r="P5" s="27">
        <f>IF(O5&gt;400,"b","")</f>
      </c>
      <c r="Q5" s="28">
        <f>IF(Q6&lt;4,"X","")</f>
      </c>
      <c r="R5" s="48">
        <f t="shared" si="0"/>
        <v>10.000000000000002</v>
      </c>
      <c r="S5" s="50">
        <f>IF(R5="","",IF(R5&gt;200,"e",""))</f>
      </c>
    </row>
    <row r="6" spans="1:19" ht="12.75">
      <c r="A6" s="5" t="s">
        <v>92</v>
      </c>
      <c r="B6" s="11" t="s">
        <v>3</v>
      </c>
      <c r="C6" s="3">
        <v>10</v>
      </c>
      <c r="D6" s="29">
        <f>IF(C6&gt;104,"c","")</f>
      </c>
      <c r="E6" s="30">
        <f>COUNTBLANK(D4:D6)+COUNTBLANK(E4)</f>
        <v>4</v>
      </c>
      <c r="F6" s="3">
        <v>10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>
        <v>10</v>
      </c>
      <c r="P6" s="29">
        <f>IF(O6&gt;104,"c","")</f>
      </c>
      <c r="Q6" s="30">
        <f>COUNTBLANK(P4:P6)+COUNTBLANK(Q4)</f>
        <v>4</v>
      </c>
      <c r="R6" s="49">
        <f t="shared" si="0"/>
        <v>10.000000000000002</v>
      </c>
      <c r="S6" s="51">
        <f>IF(R6="","",IF(R6&gt;35,"f",""))</f>
      </c>
    </row>
    <row r="7" spans="1:19" ht="12.75">
      <c r="A7" s="9" t="s">
        <v>111</v>
      </c>
      <c r="B7" s="10" t="s">
        <v>1</v>
      </c>
      <c r="C7" s="2">
        <v>10</v>
      </c>
      <c r="D7" s="26">
        <f>IF(C7&gt;10000,"a","")</f>
      </c>
      <c r="E7" s="55">
        <f>IF(C8&gt;=1,IF(C7&gt;1000,IF((C8/C7)&gt;0.1,IF((C8/C7)&gt;1,"1",(C8/C7)),""),""),"")</f>
      </c>
      <c r="F7" s="2">
        <v>10</v>
      </c>
      <c r="G7" s="26">
        <f>IF(F7&gt;10000,"a","")</f>
      </c>
      <c r="H7" s="55">
        <f>IF(F8&gt;=1,IF(F7&gt;1000,IF((F8/F7)&gt;0.1,IF((F8/F7)&gt;1,"1",(F8/F7)),""),""),"")</f>
      </c>
      <c r="I7" s="2">
        <v>10</v>
      </c>
      <c r="J7" s="26">
        <f>IF(I7&gt;10000,"a","")</f>
      </c>
      <c r="K7" s="55">
        <f>IF(I8&gt;=1,IF(I7&gt;1000,IF((I8/I7)&gt;0.1,IF((I8/I7)&gt;1,"1",(I8/I7)),""),""),"")</f>
      </c>
      <c r="L7" s="2">
        <v>1203</v>
      </c>
      <c r="M7" s="26">
        <f>IF(L7&gt;10000,"a","")</f>
      </c>
      <c r="N7" s="55">
        <f>IF(L8&gt;=1,IF(L7&gt;1000,IF((L8/L7)&gt;0.1,IF((L8/L7)&gt;1,"1",(L8/L7)),""),""),"")</f>
      </c>
      <c r="O7" s="2">
        <v>20</v>
      </c>
      <c r="P7" s="26">
        <f>IF(O7&gt;10000,"a","")</f>
      </c>
      <c r="Q7" s="55">
        <f>IF(O8&gt;=1,IF(O7&gt;1000,IF((O8/O7)&gt;0.1,IF((O8/O7)&gt;1,"1",(O8/O7)),""),""),"")</f>
      </c>
      <c r="R7" s="47">
        <f>IF(C7+F7+L7+I7+O7&gt;0,(IF(C7&gt;0,C7,1)*IF(F7&gt;0,F7,1)*IF(I7&gt;0,I7,1)*IF(L7&gt;0,L7,1)*IF(O7&gt;0,O7,1))^(1/(IF(C7&gt;0,1,0)+IF(F7&gt;0,1,0)+IF(I7&gt;0,1,0)+IF(L7&gt;0,1,0)+IF(O7&gt;0,1,0))),"")</f>
        <v>29.940505233100566</v>
      </c>
      <c r="S7" s="68"/>
    </row>
    <row r="8" spans="1:19" ht="12.75">
      <c r="A8" s="5" t="s">
        <v>87</v>
      </c>
      <c r="B8" s="11" t="s">
        <v>2</v>
      </c>
      <c r="C8" s="3">
        <v>10</v>
      </c>
      <c r="D8" s="27">
        <f>IF(C8&gt;400,"b","")</f>
      </c>
      <c r="E8" s="28">
        <f>IF(E9&lt;4,"X","")</f>
      </c>
      <c r="F8" s="3">
        <v>10</v>
      </c>
      <c r="G8" s="27">
        <f>IF(F8&gt;400,"b","")</f>
      </c>
      <c r="H8" s="28">
        <f>IF(H9&lt;4,"X","")</f>
      </c>
      <c r="I8" s="3">
        <v>10</v>
      </c>
      <c r="J8" s="27">
        <f>IF(I8&gt;400,"b","")</f>
      </c>
      <c r="K8" s="28">
        <f>IF(K9&lt;4,"X","")</f>
      </c>
      <c r="L8" s="3">
        <v>10</v>
      </c>
      <c r="M8" s="27">
        <f>IF(L8&gt;400,"b","")</f>
      </c>
      <c r="N8" s="28">
        <f>IF(N9&lt;4,"X","")</f>
      </c>
      <c r="O8" s="3">
        <v>10</v>
      </c>
      <c r="P8" s="27">
        <f>IF(O8&gt;400,"b","")</f>
      </c>
      <c r="Q8" s="28">
        <f>IF(Q9&lt;4,"X","")</f>
      </c>
      <c r="R8" s="48">
        <f>IF(C8+F8+L8+I8+O8&gt;0,(IF(C8&gt;0,C8,1)*IF(F8&gt;0,F8,1)*IF(I8&gt;0,I8,1)*IF(L8&gt;0,L8,1)*IF(O8&gt;0,O8,1))^(1/(IF(C8&gt;0,1,0)+IF(F8&gt;0,1,0)+IF(I8&gt;0,1,0)+IF(L8&gt;0,1,0)+IF(O8&gt;0,1,0))),"")</f>
        <v>10.000000000000002</v>
      </c>
      <c r="S8" s="68"/>
    </row>
    <row r="9" spans="1:19" ht="12.75">
      <c r="A9" s="5" t="s">
        <v>121</v>
      </c>
      <c r="B9" s="11" t="s">
        <v>3</v>
      </c>
      <c r="C9" s="3">
        <v>10</v>
      </c>
      <c r="D9" s="29">
        <f>IF(C9&gt;104,"c","")</f>
      </c>
      <c r="E9" s="30">
        <f>COUNTBLANK(D7:D9)+COUNTBLANK(E7)</f>
        <v>4</v>
      </c>
      <c r="F9" s="3">
        <v>10</v>
      </c>
      <c r="G9" s="29">
        <f>IF(F9&gt;104,"c","")</f>
      </c>
      <c r="H9" s="30">
        <f>COUNTBLANK(G7:G9)+COUNTBLANK(H7)</f>
        <v>4</v>
      </c>
      <c r="I9" s="3">
        <v>10</v>
      </c>
      <c r="J9" s="29">
        <f>IF(I9&gt;104,"c","")</f>
      </c>
      <c r="K9" s="30">
        <f>COUNTBLANK(J7:J9)+COUNTBLANK(K7)</f>
        <v>4</v>
      </c>
      <c r="L9" s="3">
        <v>10</v>
      </c>
      <c r="M9" s="29">
        <f>IF(L9&gt;104,"c","")</f>
      </c>
      <c r="N9" s="30">
        <f>COUNTBLANK(M7:M9)+COUNTBLANK(N7)</f>
        <v>4</v>
      </c>
      <c r="O9" s="3">
        <v>10</v>
      </c>
      <c r="P9" s="29">
        <f>IF(O9&gt;104,"c","")</f>
      </c>
      <c r="Q9" s="30">
        <f>COUNTBLANK(P7:P9)+COUNTBLANK(Q7)</f>
        <v>4</v>
      </c>
      <c r="R9" s="49">
        <f>IF(C9+F9+L9+I9+O9&gt;0,(IF(C9&gt;0,C9,1)*IF(F9&gt;0,F9,1)*IF(I9&gt;0,I9,1)*IF(L9&gt;0,L9,1)*IF(O9&gt;0,O9,1))^(1/(IF(C9&gt;0,1,0)+IF(F9&gt;0,1,0)+IF(I9&gt;0,1,0)+IF(L9&gt;0,1,0)+IF(O9&gt;0,1,0))),"")</f>
        <v>10.000000000000002</v>
      </c>
      <c r="S9" s="68"/>
    </row>
    <row r="10" spans="1:19" ht="12.75">
      <c r="A10" s="52" t="s">
        <v>5</v>
      </c>
      <c r="B10" s="10" t="s">
        <v>1</v>
      </c>
      <c r="C10" s="2">
        <v>10</v>
      </c>
      <c r="D10" s="26">
        <f>IF(C10&gt;10000,"a","")</f>
      </c>
      <c r="E10" s="55">
        <f>IF(C11&gt;=1,IF(C10&gt;1000,IF((C11/C10)&gt;0.1,IF((C11/C10)&gt;1,"1",(C11/C10)),""),""),"")</f>
      </c>
      <c r="F10" s="2">
        <v>10</v>
      </c>
      <c r="G10" s="26">
        <f>IF(F10&gt;10000,"a","")</f>
      </c>
      <c r="H10" s="55">
        <f>IF(F11&gt;=1,IF(F10&gt;1000,IF((F11/F10)&gt;0.1,IF((F11/F10)&gt;1,"1",(F11/F10)),""),""),"")</f>
      </c>
      <c r="I10" s="2">
        <v>20</v>
      </c>
      <c r="J10" s="26">
        <f>IF(I10&gt;10000,"a","")</f>
      </c>
      <c r="K10" s="55">
        <f>IF(I11&gt;=1,IF(I10&gt;1000,IF((I11/I10)&gt;0.1,IF((I11/I10)&gt;1,"1",(I11/I10)),""),""),"")</f>
      </c>
      <c r="L10" s="2">
        <v>31</v>
      </c>
      <c r="M10" s="26">
        <f>IF(L10&gt;10000,"a","")</f>
      </c>
      <c r="N10" s="55">
        <f>IF(L11&gt;=1,IF(L10&gt;1000,IF((L11/L10)&gt;0.1,IF((L11/L10)&gt;1,"1",(L11/L10)),""),""),"")</f>
      </c>
      <c r="O10" s="2">
        <v>10</v>
      </c>
      <c r="P10" s="26">
        <f>IF(O10&gt;10000,"a","")</f>
      </c>
      <c r="Q10" s="55">
        <f>IF(O11&gt;=1,IF(O10&gt;1000,IF((O11/O10)&gt;0.1,IF((O11/O10)&gt;1,"1",(O11/O10)),""),""),"")</f>
      </c>
      <c r="R10" s="47">
        <f t="shared" si="0"/>
        <v>14.403841637786837</v>
      </c>
      <c r="S10" s="50">
        <f>IF(R10="","",IF(R10&gt;1000,"d",""))</f>
      </c>
    </row>
    <row r="11" spans="1:19" ht="12.75">
      <c r="A11" s="53" t="s">
        <v>52</v>
      </c>
      <c r="B11" s="11" t="s">
        <v>2</v>
      </c>
      <c r="C11" s="3">
        <v>10</v>
      </c>
      <c r="D11" s="27">
        <f>IF(C11&gt;400,"b","")</f>
      </c>
      <c r="E11" s="28">
        <f>IF(E12&lt;4,"X","")</f>
      </c>
      <c r="F11" s="3">
        <v>10</v>
      </c>
      <c r="G11" s="27">
        <f>IF(F11&gt;400,"b","")</f>
      </c>
      <c r="H11" s="28">
        <f>IF(H12&lt;4,"X","")</f>
      </c>
      <c r="I11" s="3">
        <v>10</v>
      </c>
      <c r="J11" s="27">
        <f>IF(I11&gt;400,"b","")</f>
      </c>
      <c r="K11" s="28">
        <f>IF(K12&lt;4,"X","")</f>
      </c>
      <c r="L11" s="3">
        <v>10</v>
      </c>
      <c r="M11" s="27">
        <f>IF(L11&gt;400,"b","")</f>
      </c>
      <c r="N11" s="28">
        <f>IF(N12&lt;4,"X","")</f>
      </c>
      <c r="O11" s="3">
        <v>10</v>
      </c>
      <c r="P11" s="27">
        <f>IF(O11&gt;400,"b","")</f>
      </c>
      <c r="Q11" s="28">
        <f>IF(Q12&lt;4,"X","")</f>
      </c>
      <c r="R11" s="48">
        <f t="shared" si="0"/>
        <v>10.000000000000002</v>
      </c>
      <c r="S11" s="50">
        <f>IF(R11="","",IF(R11&gt;200,"e",""))</f>
      </c>
    </row>
    <row r="12" spans="1:19" ht="12.75">
      <c r="A12" s="54" t="s">
        <v>88</v>
      </c>
      <c r="B12" s="11" t="s">
        <v>3</v>
      </c>
      <c r="C12" s="3">
        <v>20</v>
      </c>
      <c r="D12" s="29">
        <f>IF(C12&gt;104,"c","")</f>
      </c>
      <c r="E12" s="30">
        <f>COUNTBLANK(D10:D12)+COUNTBLANK(E10)</f>
        <v>4</v>
      </c>
      <c r="F12" s="3">
        <v>10</v>
      </c>
      <c r="G12" s="29">
        <f>IF(F12&gt;104,"c","")</f>
      </c>
      <c r="H12" s="30">
        <f>COUNTBLANK(G10:G12)+COUNTBLANK(H10)</f>
        <v>4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10</v>
      </c>
      <c r="M12" s="29">
        <f>IF(L12&gt;104,"c","")</f>
      </c>
      <c r="N12" s="30">
        <f>COUNTBLANK(M10:M12)+COUNTBLANK(N10)</f>
        <v>4</v>
      </c>
      <c r="O12" s="3">
        <v>31</v>
      </c>
      <c r="P12" s="29">
        <f>IF(O12&gt;104,"c","")</f>
      </c>
      <c r="Q12" s="30">
        <f>COUNTBLANK(P10:P12)+COUNTBLANK(Q10)</f>
        <v>4</v>
      </c>
      <c r="R12" s="49">
        <f t="shared" si="0"/>
        <v>14.403841637786837</v>
      </c>
      <c r="S12" s="51">
        <f>IF(R12="","",IF(R12&gt;35,"f",""))</f>
      </c>
    </row>
    <row r="13" spans="1:19" ht="12.75">
      <c r="A13" s="52" t="s">
        <v>100</v>
      </c>
      <c r="B13" s="10" t="s">
        <v>1</v>
      </c>
      <c r="C13" s="2">
        <v>20</v>
      </c>
      <c r="D13" s="26">
        <f>IF(C13&gt;10000,"a","")</f>
      </c>
      <c r="E13" s="55">
        <f>IF(C14&gt;=1,IF(C13&gt;1000,IF((C14/C13)&gt;0.1,IF((C14/C13)&gt;1,"1",(C14/C13)),""),""),"")</f>
      </c>
      <c r="F13" s="2">
        <v>10</v>
      </c>
      <c r="G13" s="26">
        <f>IF(F13&gt;10000,"a","")</f>
      </c>
      <c r="H13" s="55">
        <f>IF(F14&gt;=1,IF(F13&gt;1000,IF((F14/F13)&gt;0.1,IF((F14/F13)&gt;1,"1",(F14/F13)),""),""),"")</f>
      </c>
      <c r="I13" s="2">
        <v>10</v>
      </c>
      <c r="J13" s="26">
        <f>IF(I13&gt;10000,"a","")</f>
      </c>
      <c r="K13" s="55">
        <f>IF(I14&gt;=1,IF(I13&gt;1000,IF((I14/I13)&gt;0.1,IF((I14/I13)&gt;1,"1",(I14/I13)),""),""),"")</f>
      </c>
      <c r="L13" s="2">
        <v>10</v>
      </c>
      <c r="M13" s="26">
        <f>IF(L13&gt;10000,"a","")</f>
      </c>
      <c r="N13" s="55">
        <f>IF(L14&gt;=1,IF(L13&gt;1000,IF((L14/L13)&gt;0.1,IF((L14/L13)&gt;1,"1",(L14/L13)),""),""),"")</f>
      </c>
      <c r="O13" s="2">
        <v>10</v>
      </c>
      <c r="P13" s="26">
        <f>IF(O13&gt;10000,"a","")</f>
      </c>
      <c r="Q13" s="55">
        <f>IF(O14&gt;=1,IF(O13&gt;1000,IF((O14/O13)&gt;0.1,IF((O14/O13)&gt;1,"1",(O14/O13)),""),""),"")</f>
      </c>
      <c r="R13" s="47">
        <f>IF(C13+F13+L13+I13+O13&gt;0,(IF(C13&gt;0,C13,1)*IF(F13&gt;0,F13,1)*IF(I13&gt;0,I13,1)*IF(L13&gt;0,L13,1)*IF(O13&gt;0,O13,1))^(1/(IF(C13&gt;0,1,0)+IF(F13&gt;0,1,0)+IF(I13&gt;0,1,0)+IF(L13&gt;0,1,0)+IF(O13&gt;0,1,0))),"")</f>
        <v>11.486983549970352</v>
      </c>
      <c r="S13" s="68"/>
    </row>
    <row r="14" spans="1:19" ht="12.75">
      <c r="A14" s="53" t="s">
        <v>52</v>
      </c>
      <c r="B14" s="11" t="s">
        <v>2</v>
      </c>
      <c r="C14" s="3">
        <v>10</v>
      </c>
      <c r="D14" s="27">
        <f>IF(C14&gt;400,"b","")</f>
      </c>
      <c r="E14" s="28">
        <f>IF(E15&lt;4,"X","")</f>
      </c>
      <c r="F14" s="3">
        <v>10</v>
      </c>
      <c r="G14" s="27">
        <f>IF(F14&gt;400,"b","")</f>
      </c>
      <c r="H14" s="28">
        <f>IF(H15&lt;4,"X","")</f>
      </c>
      <c r="I14" s="3">
        <v>10</v>
      </c>
      <c r="J14" s="27">
        <f>IF(I14&gt;400,"b","")</f>
      </c>
      <c r="K14" s="28">
        <f>IF(K15&lt;4,"X","")</f>
      </c>
      <c r="L14" s="3">
        <v>10</v>
      </c>
      <c r="M14" s="27">
        <f>IF(L14&gt;400,"b","")</f>
      </c>
      <c r="N14" s="28">
        <f>IF(N15&lt;4,"X","")</f>
      </c>
      <c r="O14" s="3">
        <v>10</v>
      </c>
      <c r="P14" s="27">
        <f>IF(O14&gt;400,"b","")</f>
      </c>
      <c r="Q14" s="28">
        <f>IF(Q15&lt;4,"X","")</f>
      </c>
      <c r="R14" s="48">
        <f>IF(C14+F14+L14+I14+O14&gt;0,(IF(C14&gt;0,C14,1)*IF(F14&gt;0,F14,1)*IF(I14&gt;0,I14,1)*IF(L14&gt;0,L14,1)*IF(O14&gt;0,O14,1))^(1/(IF(C14&gt;0,1,0)+IF(F14&gt;0,1,0)+IF(I14&gt;0,1,0)+IF(L14&gt;0,1,0)+IF(O14&gt;0,1,0))),"")</f>
        <v>10.000000000000002</v>
      </c>
      <c r="S14" s="68"/>
    </row>
    <row r="15" spans="1:19" ht="12.75">
      <c r="A15" s="54" t="s">
        <v>112</v>
      </c>
      <c r="B15" s="11" t="s">
        <v>3</v>
      </c>
      <c r="C15" s="3">
        <v>10</v>
      </c>
      <c r="D15" s="29">
        <f>IF(C15&gt;104,"c","")</f>
      </c>
      <c r="E15" s="30">
        <f>COUNTBLANK(D13:D15)+COUNTBLANK(E13)</f>
        <v>4</v>
      </c>
      <c r="F15" s="3">
        <v>10</v>
      </c>
      <c r="G15" s="29">
        <f>IF(F15&gt;104,"c","")</f>
      </c>
      <c r="H15" s="30">
        <f>COUNTBLANK(G13:G15)+COUNTBLANK(H13)</f>
        <v>4</v>
      </c>
      <c r="I15" s="3">
        <v>10</v>
      </c>
      <c r="J15" s="29">
        <f>IF(I15&gt;104,"c","")</f>
      </c>
      <c r="K15" s="30">
        <f>COUNTBLANK(J13:J15)+COUNTBLANK(K13)</f>
        <v>4</v>
      </c>
      <c r="L15" s="3">
        <v>10</v>
      </c>
      <c r="M15" s="29">
        <f>IF(L15&gt;104,"c","")</f>
      </c>
      <c r="N15" s="30">
        <f>COUNTBLANK(M13:M15)+COUNTBLANK(N13)</f>
        <v>4</v>
      </c>
      <c r="O15" s="3">
        <v>10</v>
      </c>
      <c r="P15" s="29">
        <f>IF(O15&gt;104,"c","")</f>
      </c>
      <c r="Q15" s="30">
        <f>COUNTBLANK(P13:P15)+COUNTBLANK(Q13)</f>
        <v>4</v>
      </c>
      <c r="R15" s="49">
        <f>IF(C15+F15+L15+I15+O15&gt;0,(IF(C15&gt;0,C15,1)*IF(F15&gt;0,F15,1)*IF(I15&gt;0,I15,1)*IF(L15&gt;0,L15,1)*IF(O15&gt;0,O15,1))^(1/(IF(C15&gt;0,1,0)+IF(F15&gt;0,1,0)+IF(I15&gt;0,1,0)+IF(L15&gt;0,1,0)+IF(O15&gt;0,1,0))),"")</f>
        <v>10.000000000000002</v>
      </c>
      <c r="S15" s="68"/>
    </row>
    <row r="16" spans="1:19" ht="12.75">
      <c r="A16" s="9" t="s">
        <v>6</v>
      </c>
      <c r="B16" s="10" t="s">
        <v>1</v>
      </c>
      <c r="C16" s="2">
        <v>10</v>
      </c>
      <c r="D16" s="26">
        <f>IF(C16&gt;10000,"a","")</f>
      </c>
      <c r="E16" s="55">
        <f>IF(C17&gt;=1,IF(C16&gt;1000,IF((C17/C16)&gt;0.1,IF((C17/C16)&gt;1,"1",(C17/C16)),""),""),"")</f>
      </c>
      <c r="F16" s="2">
        <v>10</v>
      </c>
      <c r="G16" s="26">
        <f>IF(F16&gt;10000,"a","")</f>
      </c>
      <c r="H16" s="55">
        <f>IF(F17&gt;=1,IF(F16&gt;1000,IF((F17/F16)&gt;0.1,IF((F17/F16)&gt;1,"1",(F17/F16)),""),""),"")</f>
      </c>
      <c r="I16" s="2">
        <v>10</v>
      </c>
      <c r="J16" s="26">
        <f>IF(I16&gt;10000,"a","")</f>
      </c>
      <c r="K16" s="55">
        <f>IF(I17&gt;=1,IF(I16&gt;1000,IF((I17/I16)&gt;0.1,IF((I17/I16)&gt;1,"1",(I17/I16)),""),""),"")</f>
      </c>
      <c r="L16" s="2">
        <v>10</v>
      </c>
      <c r="M16" s="26">
        <f>IF(L16&gt;10000,"a","")</f>
      </c>
      <c r="N16" s="55">
        <f>IF(L17&gt;=1,IF(L16&gt;1000,IF((L17/L16)&gt;0.1,IF((L17/L16)&gt;1,"1",(L17/L16)),""),""),"")</f>
      </c>
      <c r="O16" s="2">
        <v>10</v>
      </c>
      <c r="P16" s="26">
        <f>IF(O16&gt;10000,"a","")</f>
      </c>
      <c r="Q16" s="55">
        <f>IF(O17&gt;=1,IF(O16&gt;1000,IF((O17/O16)&gt;0.1,IF((O17/O16)&gt;1,"1",(O17/O16)),""),""),"")</f>
      </c>
      <c r="R16" s="47">
        <f t="shared" si="0"/>
        <v>10.000000000000002</v>
      </c>
      <c r="S16" s="50">
        <f>IF(R16="","",IF(R16&gt;1000,"d",""))</f>
      </c>
    </row>
    <row r="17" spans="1:19" ht="12.75">
      <c r="A17" s="5" t="s">
        <v>53</v>
      </c>
      <c r="B17" s="11" t="s">
        <v>2</v>
      </c>
      <c r="C17" s="3">
        <v>10</v>
      </c>
      <c r="D17" s="27">
        <f>IF(C17&gt;400,"b","")</f>
      </c>
      <c r="E17" s="28">
        <f>IF(E18&lt;4,"X","")</f>
      </c>
      <c r="F17" s="3">
        <v>10</v>
      </c>
      <c r="G17" s="27">
        <f>IF(F17&gt;400,"b","")</f>
      </c>
      <c r="H17" s="28">
        <f>IF(H18&lt;4,"X","")</f>
      </c>
      <c r="I17" s="3">
        <v>10</v>
      </c>
      <c r="J17" s="27">
        <f>IF(I17&gt;400,"b","")</f>
      </c>
      <c r="K17" s="28">
        <f>IF(K18&lt;4,"X","")</f>
      </c>
      <c r="L17" s="3">
        <v>10</v>
      </c>
      <c r="M17" s="27">
        <f>IF(L17&gt;400,"b","")</f>
      </c>
      <c r="N17" s="28">
        <f>IF(N18&lt;4,"X","")</f>
      </c>
      <c r="O17" s="3">
        <v>10</v>
      </c>
      <c r="P17" s="27">
        <f>IF(O17&gt;400,"b","")</f>
      </c>
      <c r="Q17" s="28">
        <f>IF(Q18&lt;4,"X","")</f>
      </c>
      <c r="R17" s="48">
        <f t="shared" si="0"/>
        <v>10.000000000000002</v>
      </c>
      <c r="S17" s="50">
        <f>IF(R17="","",IF(R17&gt;200,"e",""))</f>
      </c>
    </row>
    <row r="18" spans="1:19" ht="12.75">
      <c r="A18" s="36" t="s">
        <v>89</v>
      </c>
      <c r="B18" s="11" t="s">
        <v>3</v>
      </c>
      <c r="C18" s="3">
        <v>10</v>
      </c>
      <c r="D18" s="29">
        <f>IF(C18&gt;104,"c","")</f>
      </c>
      <c r="E18" s="30">
        <f>COUNTBLANK(D16:D18)+COUNTBLANK(E16)</f>
        <v>4</v>
      </c>
      <c r="F18" s="3">
        <v>10</v>
      </c>
      <c r="G18" s="29">
        <f>IF(F18&gt;104,"c","")</f>
      </c>
      <c r="H18" s="30">
        <f>COUNTBLANK(G16:G18)+COUNTBLANK(H16)</f>
        <v>4</v>
      </c>
      <c r="I18" s="3">
        <v>10</v>
      </c>
      <c r="J18" s="29">
        <f>IF(I18&gt;104,"c","")</f>
      </c>
      <c r="K18" s="30">
        <f>COUNTBLANK(J16:J18)+COUNTBLANK(K16)</f>
        <v>4</v>
      </c>
      <c r="L18" s="3">
        <v>10</v>
      </c>
      <c r="M18" s="29">
        <f>IF(L18&gt;104,"c","")</f>
      </c>
      <c r="N18" s="30">
        <f>COUNTBLANK(M16:M18)+COUNTBLANK(N16)</f>
        <v>4</v>
      </c>
      <c r="O18" s="3">
        <v>10</v>
      </c>
      <c r="P18" s="29">
        <f>IF(O18&gt;104,"c","")</f>
      </c>
      <c r="Q18" s="30">
        <f>COUNTBLANK(P16:P18)+COUNTBLANK(Q16)</f>
        <v>4</v>
      </c>
      <c r="R18" s="49">
        <f t="shared" si="0"/>
        <v>10.000000000000002</v>
      </c>
      <c r="S18" s="51">
        <f>IF(R18="","",IF(R18&gt;35,"f",""))</f>
      </c>
    </row>
    <row r="19" spans="1:19" ht="12.75">
      <c r="A19" s="9" t="s">
        <v>101</v>
      </c>
      <c r="B19" s="10" t="s">
        <v>1</v>
      </c>
      <c r="C19" s="2">
        <v>10</v>
      </c>
      <c r="D19" s="26">
        <f>IF(C19&gt;10000,"a","")</f>
      </c>
      <c r="E19" s="55">
        <f>IF(C20&gt;=1,IF(C19&gt;1000,IF((C20/C19)&gt;0.1,IF((C20/C19)&gt;1,"1",(C20/C19)),""),""),"")</f>
      </c>
      <c r="F19" s="2">
        <v>10</v>
      </c>
      <c r="G19" s="26">
        <f>IF(F19&gt;10000,"a","")</f>
      </c>
      <c r="H19" s="55">
        <f>IF(F20&gt;=1,IF(F19&gt;1000,IF((F20/F19)&gt;0.1,IF((F20/F19)&gt;1,"1",(F20/F19)),""),""),"")</f>
      </c>
      <c r="I19" s="2">
        <v>10</v>
      </c>
      <c r="J19" s="26">
        <f>IF(I19&gt;10000,"a","")</f>
      </c>
      <c r="K19" s="55">
        <f>IF(I20&gt;=1,IF(I19&gt;1000,IF((I20/I19)&gt;0.1,IF((I20/I19)&gt;1,"1",(I20/I19)),""),""),"")</f>
      </c>
      <c r="L19" s="2">
        <v>20</v>
      </c>
      <c r="M19" s="26">
        <f>IF(L19&gt;10000,"a","")</f>
      </c>
      <c r="N19" s="55">
        <f>IF(L20&gt;=1,IF(L19&gt;1000,IF((L20/L19)&gt;0.1,IF((L20/L19)&gt;1,"1",(L20/L19)),""),""),"")</f>
      </c>
      <c r="O19" s="2">
        <v>10</v>
      </c>
      <c r="P19" s="26">
        <f>IF(O19&gt;10000,"a","")</f>
      </c>
      <c r="Q19" s="55">
        <f>IF(O20&gt;=1,IF(O19&gt;1000,IF((O20/O19)&gt;0.1,IF((O20/O19)&gt;1,"1",(O20/O19)),""),""),"")</f>
      </c>
      <c r="R19" s="47">
        <f>IF(C19+F19+L19+I19+O19&gt;0,(IF(C19&gt;0,C19,1)*IF(F19&gt;0,F19,1)*IF(I19&gt;0,I19,1)*IF(L19&gt;0,L19,1)*IF(O19&gt;0,O19,1))^(1/(IF(C19&gt;0,1,0)+IF(F19&gt;0,1,0)+IF(I19&gt;0,1,0)+IF(L19&gt;0,1,0)+IF(O19&gt;0,1,0))),"")</f>
        <v>11.486983549970352</v>
      </c>
      <c r="S19" s="68"/>
    </row>
    <row r="20" spans="1:19" ht="12.75">
      <c r="A20" s="5" t="s">
        <v>53</v>
      </c>
      <c r="B20" s="11" t="s">
        <v>2</v>
      </c>
      <c r="C20" s="3">
        <v>10</v>
      </c>
      <c r="D20" s="27">
        <f>IF(C20&gt;400,"b","")</f>
      </c>
      <c r="E20" s="28">
        <f>IF(E21&lt;4,"X","")</f>
      </c>
      <c r="F20" s="3">
        <v>10</v>
      </c>
      <c r="G20" s="27">
        <f>IF(F20&gt;400,"b","")</f>
      </c>
      <c r="H20" s="28">
        <f>IF(H21&lt;4,"X","")</f>
      </c>
      <c r="I20" s="3">
        <v>10</v>
      </c>
      <c r="J20" s="27">
        <f>IF(I20&gt;400,"b","")</f>
      </c>
      <c r="K20" s="28">
        <f>IF(K21&lt;4,"X","")</f>
      </c>
      <c r="L20" s="3">
        <v>20</v>
      </c>
      <c r="M20" s="27">
        <f>IF(L20&gt;400,"b","")</f>
      </c>
      <c r="N20" s="28">
        <f>IF(N21&lt;4,"X","")</f>
      </c>
      <c r="O20" s="3">
        <v>10</v>
      </c>
      <c r="P20" s="27">
        <f>IF(O20&gt;400,"b","")</f>
      </c>
      <c r="Q20" s="28">
        <f>IF(Q21&lt;4,"X","")</f>
      </c>
      <c r="R20" s="48">
        <f>IF(C20+F20+L20+I20+O20&gt;0,(IF(C20&gt;0,C20,1)*IF(F20&gt;0,F20,1)*IF(I20&gt;0,I20,1)*IF(L20&gt;0,L20,1)*IF(O20&gt;0,O20,1))^(1/(IF(C20&gt;0,1,0)+IF(F20&gt;0,1,0)+IF(I20&gt;0,1,0)+IF(L20&gt;0,1,0)+IF(O20&gt;0,1,0))),"")</f>
        <v>11.486983549970352</v>
      </c>
      <c r="S20" s="68"/>
    </row>
    <row r="21" spans="1:19" ht="12.75">
      <c r="A21" s="36" t="s">
        <v>113</v>
      </c>
      <c r="B21" s="11" t="s">
        <v>3</v>
      </c>
      <c r="C21" s="3">
        <v>10</v>
      </c>
      <c r="D21" s="29">
        <f>IF(C21&gt;104,"c","")</f>
      </c>
      <c r="E21" s="30">
        <f>COUNTBLANK(D19:D21)+COUNTBLANK(E19)</f>
        <v>4</v>
      </c>
      <c r="F21" s="3">
        <v>10</v>
      </c>
      <c r="G21" s="29">
        <f>IF(F21&gt;104,"c","")</f>
      </c>
      <c r="H21" s="30">
        <f>COUNTBLANK(G19:G21)+COUNTBLANK(H19)</f>
        <v>4</v>
      </c>
      <c r="I21" s="3">
        <v>10</v>
      </c>
      <c r="J21" s="29">
        <f>IF(I21&gt;104,"c","")</f>
      </c>
      <c r="K21" s="30">
        <f>COUNTBLANK(J19:J21)+COUNTBLANK(K19)</f>
        <v>4</v>
      </c>
      <c r="L21" s="3">
        <v>10</v>
      </c>
      <c r="M21" s="29">
        <f>IF(L21&gt;104,"c","")</f>
      </c>
      <c r="N21" s="30">
        <f>COUNTBLANK(M19:M21)+COUNTBLANK(N19)</f>
        <v>4</v>
      </c>
      <c r="O21" s="3">
        <v>10</v>
      </c>
      <c r="P21" s="29">
        <f>IF(O21&gt;104,"c","")</f>
      </c>
      <c r="Q21" s="30">
        <f>COUNTBLANK(P19:P21)+COUNTBLANK(Q19)</f>
        <v>4</v>
      </c>
      <c r="R21" s="49">
        <f>IF(C21+F21+L21+I21+O21&gt;0,(IF(C21&gt;0,C21,1)*IF(F21&gt;0,F21,1)*IF(I21&gt;0,I21,1)*IF(L21&gt;0,L21,1)*IF(O21&gt;0,O21,1))^(1/(IF(C21&gt;0,1,0)+IF(F21&gt;0,1,0)+IF(I21&gt;0,1,0)+IF(L21&gt;0,1,0)+IF(O21&gt;0,1,0))),"")</f>
        <v>10.000000000000002</v>
      </c>
      <c r="S21" s="68"/>
    </row>
    <row r="22" spans="1:19" ht="12.75">
      <c r="A22" s="9" t="s">
        <v>7</v>
      </c>
      <c r="B22" s="10" t="s">
        <v>1</v>
      </c>
      <c r="C22" s="2">
        <v>10</v>
      </c>
      <c r="D22" s="26">
        <f>IF(C22&gt;10000,"a","")</f>
      </c>
      <c r="E22" s="55">
        <f>IF(C23&gt;=1,IF(C22&gt;1000,IF((C23/C22)&gt;0.1,IF((C23/C22)&gt;1,"1",(C23/C22)),""),""),"")</f>
      </c>
      <c r="F22" s="2">
        <v>10</v>
      </c>
      <c r="G22" s="26">
        <f>IF(F22&gt;10000,"a","")</f>
      </c>
      <c r="H22" s="55">
        <f>IF(F23&gt;=1,IF(F22&gt;1000,IF((F23/F22)&gt;0.1,IF((F23/F22)&gt;1,"1",(F23/F22)),""),""),"")</f>
      </c>
      <c r="I22" s="2">
        <v>10</v>
      </c>
      <c r="J22" s="26">
        <f>IF(I22&gt;10000,"a","")</f>
      </c>
      <c r="K22" s="55">
        <f>IF(I23&gt;=1,IF(I22&gt;1000,IF((I23/I22)&gt;0.1,IF((I23/I22)&gt;1,"1",(I23/I22)),""),""),"")</f>
      </c>
      <c r="L22" s="2">
        <v>10</v>
      </c>
      <c r="M22" s="26">
        <f>IF(L22&gt;10000,"a","")</f>
      </c>
      <c r="N22" s="55">
        <f>IF(L23&gt;=1,IF(L22&gt;1000,IF((L23/L22)&gt;0.1,IF((L23/L22)&gt;1,"1",(L23/L22)),""),""),"")</f>
      </c>
      <c r="O22" s="2">
        <v>10</v>
      </c>
      <c r="P22" s="26">
        <f>IF(O22&gt;10000,"a","")</f>
      </c>
      <c r="Q22" s="55">
        <f>IF(O23&gt;=1,IF(O22&gt;1000,IF((O23/O22)&gt;0.1,IF((O23/O22)&gt;1,"1",(O23/O22)),""),""),"")</f>
      </c>
      <c r="R22" s="47">
        <f t="shared" si="0"/>
        <v>10.000000000000002</v>
      </c>
      <c r="S22" s="50">
        <f>IF(R22="","",IF(R22&gt;1000,"d",""))</f>
      </c>
    </row>
    <row r="23" spans="1:19" ht="12.75">
      <c r="A23" s="5" t="s">
        <v>54</v>
      </c>
      <c r="B23" s="11" t="s">
        <v>2</v>
      </c>
      <c r="C23" s="3">
        <v>10</v>
      </c>
      <c r="D23" s="27">
        <f>IF(C23&gt;400,"b","")</f>
      </c>
      <c r="E23" s="28">
        <f>IF(E24&lt;4,"X","")</f>
      </c>
      <c r="F23" s="3">
        <v>10</v>
      </c>
      <c r="G23" s="27">
        <f>IF(F23&gt;400,"b","")</f>
      </c>
      <c r="H23" s="28">
        <f>IF(H24&lt;4,"X","")</f>
      </c>
      <c r="I23" s="3">
        <v>10</v>
      </c>
      <c r="J23" s="27">
        <f>IF(I23&gt;400,"b","")</f>
      </c>
      <c r="K23" s="28">
        <f>IF(K24&lt;4,"X","")</f>
      </c>
      <c r="L23" s="3">
        <v>10</v>
      </c>
      <c r="M23" s="27">
        <f>IF(L23&gt;400,"b","")</f>
      </c>
      <c r="N23" s="28">
        <f>IF(N24&lt;4,"X","")</f>
      </c>
      <c r="O23" s="3">
        <v>10</v>
      </c>
      <c r="P23" s="27">
        <f>IF(O23&gt;400,"b","")</f>
      </c>
      <c r="Q23" s="28">
        <f>IF(Q24&lt;4,"X","")</f>
      </c>
      <c r="R23" s="48">
        <f t="shared" si="0"/>
        <v>10.000000000000002</v>
      </c>
      <c r="S23" s="50">
        <f>IF(R23="","",IF(R23&gt;200,"e",""))</f>
      </c>
    </row>
    <row r="24" spans="1:19" ht="12.75">
      <c r="A24" s="5" t="s">
        <v>90</v>
      </c>
      <c r="B24" s="11" t="s">
        <v>3</v>
      </c>
      <c r="C24" s="3">
        <v>10</v>
      </c>
      <c r="D24" s="29">
        <f>IF(C24&gt;104,"c","")</f>
      </c>
      <c r="E24" s="30">
        <f>COUNTBLANK(D22:D24)+COUNTBLANK(E22)</f>
        <v>4</v>
      </c>
      <c r="F24" s="3">
        <v>10</v>
      </c>
      <c r="G24" s="29">
        <f>IF(F24&gt;104,"c","")</f>
      </c>
      <c r="H24" s="30">
        <f>COUNTBLANK(G22:G24)+COUNTBLANK(H22)</f>
        <v>4</v>
      </c>
      <c r="I24" s="3">
        <v>10</v>
      </c>
      <c r="J24" s="29">
        <f>IF(I24&gt;104,"c","")</f>
      </c>
      <c r="K24" s="30">
        <f>COUNTBLANK(J22:J24)+COUNTBLANK(K22)</f>
        <v>4</v>
      </c>
      <c r="L24" s="3">
        <v>20</v>
      </c>
      <c r="M24" s="29">
        <f>IF(L24&gt;104,"c","")</f>
      </c>
      <c r="N24" s="30">
        <f>COUNTBLANK(M22:M24)+COUNTBLANK(N22)</f>
        <v>4</v>
      </c>
      <c r="O24" s="3">
        <v>10</v>
      </c>
      <c r="P24" s="29">
        <f>IF(O24&gt;104,"c","")</f>
      </c>
      <c r="Q24" s="30">
        <f>COUNTBLANK(P22:P24)+COUNTBLANK(Q22)</f>
        <v>4</v>
      </c>
      <c r="R24" s="49">
        <f t="shared" si="0"/>
        <v>11.486983549970352</v>
      </c>
      <c r="S24" s="51">
        <f>IF(R24="","",IF(R24&gt;35,"f",""))</f>
      </c>
    </row>
    <row r="25" spans="1:19" ht="12.75">
      <c r="A25" s="9" t="s">
        <v>102</v>
      </c>
      <c r="B25" s="10" t="s">
        <v>1</v>
      </c>
      <c r="C25" s="2">
        <v>10</v>
      </c>
      <c r="D25" s="26">
        <f>IF(C25&gt;10000,"a","")</f>
      </c>
      <c r="E25" s="55">
        <f>IF(C26&gt;=1,IF(C25&gt;1000,IF((C26/C25)&gt;0.1,IF((C26/C25)&gt;1,"1",(C26/C25)),""),""),"")</f>
      </c>
      <c r="F25" s="2">
        <v>10</v>
      </c>
      <c r="G25" s="26">
        <f>IF(F25&gt;10000,"a","")</f>
      </c>
      <c r="H25" s="55">
        <f>IF(F26&gt;=1,IF(F25&gt;1000,IF((F26/F25)&gt;0.1,IF((F26/F25)&gt;1,"1",(F26/F25)),""),""),"")</f>
      </c>
      <c r="I25" s="2">
        <v>20</v>
      </c>
      <c r="J25" s="26">
        <f>IF(I25&gt;10000,"a","")</f>
      </c>
      <c r="K25" s="55">
        <f>IF(I26&gt;=1,IF(I25&gt;1000,IF((I26/I25)&gt;0.1,IF((I26/I25)&gt;1,"1",(I26/I25)),""),""),"")</f>
      </c>
      <c r="L25" s="2">
        <v>20</v>
      </c>
      <c r="M25" s="26">
        <f>IF(L25&gt;10000,"a","")</f>
      </c>
      <c r="N25" s="55">
        <f>IF(L26&gt;=1,IF(L25&gt;1000,IF((L26/L25)&gt;0.1,IF((L26/L25)&gt;1,"1",(L26/L25)),""),""),"")</f>
      </c>
      <c r="O25" s="2">
        <v>10</v>
      </c>
      <c r="P25" s="26">
        <f>IF(O25&gt;10000,"a","")</f>
      </c>
      <c r="Q25" s="55">
        <f>IF(O26&gt;=1,IF(O25&gt;1000,IF((O26/O25)&gt;0.1,IF((O26/O25)&gt;1,"1",(O26/O25)),""),""),"")</f>
      </c>
      <c r="R25" s="47">
        <f>IF(C25+F25+L25+I25+O25&gt;0,(IF(C25&gt;0,C25,1)*IF(F25&gt;0,F25,1)*IF(I25&gt;0,I25,1)*IF(L25&gt;0,L25,1)*IF(O25&gt;0,O25,1))^(1/(IF(C25&gt;0,1,0)+IF(F25&gt;0,1,0)+IF(I25&gt;0,1,0)+IF(L25&gt;0,1,0)+IF(O25&gt;0,1,0))),"")</f>
        <v>13.195079107728946</v>
      </c>
      <c r="S25" s="68"/>
    </row>
    <row r="26" spans="1:19" ht="12.75">
      <c r="A26" s="5" t="s">
        <v>54</v>
      </c>
      <c r="B26" s="11" t="s">
        <v>2</v>
      </c>
      <c r="C26" s="3">
        <v>10</v>
      </c>
      <c r="D26" s="27">
        <f>IF(C26&gt;400,"b","")</f>
      </c>
      <c r="E26" s="28">
        <f>IF(E27&lt;4,"X","")</f>
      </c>
      <c r="F26" s="3">
        <v>10</v>
      </c>
      <c r="G26" s="27">
        <f>IF(F26&gt;400,"b","")</f>
      </c>
      <c r="H26" s="28">
        <f>IF(H27&lt;4,"X","")</f>
      </c>
      <c r="I26" s="3">
        <v>20</v>
      </c>
      <c r="J26" s="27">
        <f>IF(I26&gt;400,"b","")</f>
      </c>
      <c r="K26" s="28">
        <f>IF(K27&lt;4,"X","")</f>
      </c>
      <c r="L26" s="3">
        <v>10</v>
      </c>
      <c r="M26" s="27">
        <f>IF(L26&gt;400,"b","")</f>
      </c>
      <c r="N26" s="28">
        <f>IF(N27&lt;4,"X","")</f>
      </c>
      <c r="O26" s="3">
        <v>10</v>
      </c>
      <c r="P26" s="27">
        <f>IF(O26&gt;400,"b","")</f>
      </c>
      <c r="Q26" s="28">
        <f>IF(Q27&lt;4,"X","")</f>
      </c>
      <c r="R26" s="48">
        <f>IF(C26+F26+L26+I26+O26&gt;0,(IF(C26&gt;0,C26,1)*IF(F26&gt;0,F26,1)*IF(I26&gt;0,I26,1)*IF(L26&gt;0,L26,1)*IF(O26&gt;0,O26,1))^(1/(IF(C26&gt;0,1,0)+IF(F26&gt;0,1,0)+IF(I26&gt;0,1,0)+IF(L26&gt;0,1,0)+IF(O26&gt;0,1,0))),"")</f>
        <v>11.486983549970352</v>
      </c>
      <c r="S26" s="68"/>
    </row>
    <row r="27" spans="1:19" ht="12.75">
      <c r="A27" s="5" t="s">
        <v>122</v>
      </c>
      <c r="B27" s="11" t="s">
        <v>3</v>
      </c>
      <c r="C27" s="3">
        <v>10</v>
      </c>
      <c r="D27" s="29">
        <f>IF(C27&gt;104,"c","")</f>
      </c>
      <c r="E27" s="30">
        <f>COUNTBLANK(D25:D27)+COUNTBLANK(E25)</f>
        <v>4</v>
      </c>
      <c r="F27" s="3">
        <v>10</v>
      </c>
      <c r="G27" s="29">
        <f>IF(F27&gt;104,"c","")</f>
      </c>
      <c r="H27" s="30">
        <f>COUNTBLANK(G25:G27)+COUNTBLANK(H25)</f>
        <v>4</v>
      </c>
      <c r="I27" s="3">
        <v>10</v>
      </c>
      <c r="J27" s="29">
        <f>IF(I27&gt;104,"c","")</f>
      </c>
      <c r="K27" s="30">
        <f>COUNTBLANK(J25:J27)+COUNTBLANK(K25)</f>
        <v>4</v>
      </c>
      <c r="L27" s="3">
        <v>10</v>
      </c>
      <c r="M27" s="29">
        <f>IF(L27&gt;104,"c","")</f>
      </c>
      <c r="N27" s="30">
        <f>COUNTBLANK(M25:M27)+COUNTBLANK(N25)</f>
        <v>4</v>
      </c>
      <c r="O27" s="3">
        <v>10</v>
      </c>
      <c r="P27" s="29">
        <f>IF(O27&gt;104,"c","")</f>
      </c>
      <c r="Q27" s="30">
        <f>COUNTBLANK(P25:P27)+COUNTBLANK(Q25)</f>
        <v>4</v>
      </c>
      <c r="R27" s="49">
        <f>IF(C27+F27+L27+I27+O27&gt;0,(IF(C27&gt;0,C27,1)*IF(F27&gt;0,F27,1)*IF(I27&gt;0,I27,1)*IF(L27&gt;0,L27,1)*IF(O27&gt;0,O27,1))^(1/(IF(C27&gt;0,1,0)+IF(F27&gt;0,1,0)+IF(I27&gt;0,1,0)+IF(L27&gt;0,1,0)+IF(O27&gt;0,1,0))),"")</f>
        <v>10.000000000000002</v>
      </c>
      <c r="S27" s="68"/>
    </row>
    <row r="28" spans="1:19" ht="12.75">
      <c r="A28" s="9" t="s">
        <v>8</v>
      </c>
      <c r="B28" s="10" t="s">
        <v>1</v>
      </c>
      <c r="C28" s="2">
        <v>10</v>
      </c>
      <c r="D28" s="26">
        <f>IF(C28&gt;10000,"a","")</f>
      </c>
      <c r="E28" s="55">
        <f>IF(C29&gt;=1,IF(C28&gt;1000,IF((C29/C28)&gt;0.1,IF((C29/C28)&gt;1,"1",(C29/C28)),""),""),"")</f>
      </c>
      <c r="F28" s="2">
        <v>74</v>
      </c>
      <c r="G28" s="26">
        <f>IF(F28&gt;10000,"a","")</f>
      </c>
      <c r="H28" s="55">
        <f>IF(F29&gt;=1,IF(F28&gt;1000,IF((F29/F28)&gt;0.1,IF((F29/F28)&gt;1,"1",(F29/F28)),""),""),"")</f>
      </c>
      <c r="I28" s="2">
        <v>20</v>
      </c>
      <c r="J28" s="26">
        <f>IF(I28&gt;10000,"a","")</f>
      </c>
      <c r="K28" s="55">
        <f>IF(I29&gt;=1,IF(I28&gt;1000,IF((I29/I28)&gt;0.1,IF((I29/I28)&gt;1,"1",(I29/I28)),""),""),"")</f>
      </c>
      <c r="L28" s="2">
        <v>10</v>
      </c>
      <c r="M28" s="26">
        <f>IF(L28&gt;10000,"a","")</f>
      </c>
      <c r="N28" s="55">
        <f>IF(L29&gt;=1,IF(L28&gt;1000,IF((L29/L28)&gt;0.1,IF((L29/L28)&gt;1,"1",(L29/L28)),""),""),"")</f>
      </c>
      <c r="O28" s="2">
        <v>359</v>
      </c>
      <c r="P28" s="26">
        <f>IF(O28&gt;10000,"a","")</f>
      </c>
      <c r="Q28" s="55">
        <f>IF(O29&gt;=1,IF(O28&gt;1000,IF((O29/O28)&gt;0.1,IF((O29/O28)&gt;1,"1",(O29/O28)),""),""),"")</f>
      </c>
      <c r="R28" s="47">
        <f t="shared" si="0"/>
        <v>35.08094088427933</v>
      </c>
      <c r="S28" s="50">
        <f>IF(R28="","",IF(R28&gt;1000,"d",""))</f>
      </c>
    </row>
    <row r="29" spans="1:19" ht="12.75">
      <c r="A29" s="5" t="s">
        <v>55</v>
      </c>
      <c r="B29" s="11" t="s">
        <v>2</v>
      </c>
      <c r="C29" s="3">
        <v>10</v>
      </c>
      <c r="D29" s="27">
        <f>IF(C29&gt;400,"b","")</f>
      </c>
      <c r="E29" s="28">
        <f>IF(E30&lt;4,"X","")</f>
      </c>
      <c r="F29" s="3">
        <v>10</v>
      </c>
      <c r="G29" s="27">
        <f>IF(F29&gt;400,"b","")</f>
      </c>
      <c r="H29" s="28">
        <f>IF(H30&lt;4,"X","")</f>
      </c>
      <c r="I29" s="3">
        <v>10</v>
      </c>
      <c r="J29" s="27">
        <f>IF(I29&gt;400,"b","")</f>
      </c>
      <c r="K29" s="28">
        <f>IF(K30&lt;4,"X","")</f>
      </c>
      <c r="L29" s="3">
        <v>10</v>
      </c>
      <c r="M29" s="27">
        <f>IF(L29&gt;400,"b","")</f>
      </c>
      <c r="N29" s="28">
        <f>IF(N30&lt;4,"X","")</f>
      </c>
      <c r="O29" s="3">
        <v>10</v>
      </c>
      <c r="P29" s="27">
        <f>IF(O29&gt;400,"b","")</f>
      </c>
      <c r="Q29" s="28">
        <f>IF(Q30&lt;4,"X","")</f>
      </c>
      <c r="R29" s="48">
        <f t="shared" si="0"/>
        <v>10.000000000000002</v>
      </c>
      <c r="S29" s="50">
        <f>IF(R29="","",IF(R29&gt;200,"e",""))</f>
      </c>
    </row>
    <row r="30" spans="1:19" ht="12.75">
      <c r="A30" s="5" t="s">
        <v>56</v>
      </c>
      <c r="B30" s="11" t="s">
        <v>3</v>
      </c>
      <c r="C30" s="3">
        <v>10</v>
      </c>
      <c r="D30" s="29">
        <f>IF(C30&gt;104,"c","")</f>
      </c>
      <c r="E30" s="30">
        <f>COUNTBLANK(D28:D30)+COUNTBLANK(E28)</f>
        <v>4</v>
      </c>
      <c r="F30" s="3">
        <v>20</v>
      </c>
      <c r="G30" s="29">
        <f>IF(F30&gt;104,"c","")</f>
      </c>
      <c r="H30" s="30">
        <f>COUNTBLANK(G28:G30)+COUNTBLANK(H28)</f>
        <v>4</v>
      </c>
      <c r="I30" s="3">
        <v>20</v>
      </c>
      <c r="J30" s="29">
        <f>IF(I30&gt;104,"c","")</f>
      </c>
      <c r="K30" s="30">
        <f>COUNTBLANK(J28:J30)+COUNTBLANK(K28)</f>
        <v>4</v>
      </c>
      <c r="L30" s="3">
        <v>10</v>
      </c>
      <c r="M30" s="29">
        <f>IF(L30&gt;104,"c","")</f>
      </c>
      <c r="N30" s="30">
        <f>COUNTBLANK(M28:M30)+COUNTBLANK(N28)</f>
        <v>4</v>
      </c>
      <c r="O30" s="3">
        <v>10</v>
      </c>
      <c r="P30" s="29">
        <f>IF(O30&gt;104,"c","")</f>
      </c>
      <c r="Q30" s="30">
        <f>COUNTBLANK(P28:P30)+COUNTBLANK(Q28)</f>
        <v>4</v>
      </c>
      <c r="R30" s="49">
        <f t="shared" si="0"/>
        <v>13.195079107728946</v>
      </c>
      <c r="S30" s="51">
        <f>IF(R30="","",IF(R30&gt;35,"f",""))</f>
      </c>
    </row>
    <row r="31" spans="1:19" ht="12.75">
      <c r="A31" s="9" t="s">
        <v>9</v>
      </c>
      <c r="B31" s="10" t="s">
        <v>1</v>
      </c>
      <c r="C31" s="2">
        <v>10</v>
      </c>
      <c r="D31" s="26">
        <f>IF(C31&gt;10000,"a","")</f>
      </c>
      <c r="E31" s="55">
        <f>IF(C32&gt;=1,IF(C31&gt;1000,IF((C32/C31)&gt;0.1,IF((C32/C31)&gt;1,"1",(C32/C31)),""),""),"")</f>
      </c>
      <c r="F31" s="2">
        <v>10</v>
      </c>
      <c r="G31" s="26">
        <f>IF(F31&gt;10000,"a","")</f>
      </c>
      <c r="H31" s="55">
        <f>IF(F32&gt;=1,IF(F31&gt;1000,IF((F32/F31)&gt;0.1,IF((F32/F31)&gt;1,"1",(F32/F31)),""),""),"")</f>
      </c>
      <c r="I31" s="2">
        <v>10</v>
      </c>
      <c r="J31" s="26">
        <f>IF(I31&gt;10000,"a","")</f>
      </c>
      <c r="K31" s="55">
        <f>IF(I32&gt;=1,IF(I31&gt;1000,IF((I32/I31)&gt;0.1,IF((I32/I31)&gt;1,"1",(I32/I31)),""),""),"")</f>
      </c>
      <c r="L31" s="2">
        <v>86</v>
      </c>
      <c r="M31" s="26">
        <f>IF(L31&gt;10000,"a","")</f>
      </c>
      <c r="N31" s="55">
        <f>IF(L32&gt;=1,IF(L31&gt;1000,IF((L32/L31)&gt;0.1,IF((L32/L31)&gt;1,"1",(L32/L31)),""),""),"")</f>
      </c>
      <c r="O31" s="2">
        <v>10</v>
      </c>
      <c r="P31" s="26">
        <f>IF(O31&gt;10000,"a","")</f>
      </c>
      <c r="Q31" s="55">
        <f>IF(O32&gt;=1,IF(O31&gt;1000,IF((O32/O31)&gt;0.1,IF((O32/O31)&gt;1,"1",(O32/O31)),""),""),"")</f>
      </c>
      <c r="R31" s="47">
        <f t="shared" si="0"/>
        <v>15.377994110779955</v>
      </c>
      <c r="S31" s="50">
        <f>IF(R31="","",IF(R31&gt;1000,"d",""))</f>
      </c>
    </row>
    <row r="32" spans="1:19" ht="12.75">
      <c r="A32" s="5" t="s">
        <v>57</v>
      </c>
      <c r="B32" s="11" t="s">
        <v>2</v>
      </c>
      <c r="C32" s="3">
        <v>10</v>
      </c>
      <c r="D32" s="27">
        <f>IF(C32&gt;400,"b","")</f>
      </c>
      <c r="E32" s="28">
        <f>IF(E33&lt;4,"X","")</f>
      </c>
      <c r="F32" s="3">
        <v>10</v>
      </c>
      <c r="G32" s="27">
        <f>IF(F32&gt;400,"b","")</f>
      </c>
      <c r="H32" s="28">
        <f>IF(H33&lt;4,"X","")</f>
      </c>
      <c r="I32" s="3">
        <v>10</v>
      </c>
      <c r="J32" s="27">
        <f>IF(I32&gt;400,"b","")</f>
      </c>
      <c r="K32" s="28">
        <f>IF(K33&lt;4,"X","")</f>
      </c>
      <c r="L32" s="3">
        <v>20</v>
      </c>
      <c r="M32" s="27">
        <f>IF(L32&gt;400,"b","")</f>
      </c>
      <c r="N32" s="28">
        <f>IF(N33&lt;4,"X","")</f>
      </c>
      <c r="O32" s="3">
        <v>10</v>
      </c>
      <c r="P32" s="27">
        <f>IF(O32&gt;400,"b","")</f>
      </c>
      <c r="Q32" s="28">
        <f>IF(Q33&lt;4,"X","")</f>
      </c>
      <c r="R32" s="48">
        <f t="shared" si="0"/>
        <v>11.486983549970352</v>
      </c>
      <c r="S32" s="50">
        <f>IF(R32="","",IF(R32&gt;200,"e",""))</f>
      </c>
    </row>
    <row r="33" spans="1:19" ht="12.75">
      <c r="A33" s="5" t="s">
        <v>93</v>
      </c>
      <c r="B33" s="11" t="s">
        <v>3</v>
      </c>
      <c r="C33" s="3">
        <v>10</v>
      </c>
      <c r="D33" s="29">
        <f>IF(C33&gt;104,"c","")</f>
      </c>
      <c r="E33" s="30">
        <f>COUNTBLANK(D31:D33)+COUNTBLANK(E31)</f>
        <v>4</v>
      </c>
      <c r="F33" s="3">
        <v>20</v>
      </c>
      <c r="G33" s="29"/>
      <c r="H33" s="30">
        <f>COUNTBLANK(G31:G33)+COUNTBLANK(H31)</f>
        <v>4</v>
      </c>
      <c r="I33" s="3">
        <v>10</v>
      </c>
      <c r="J33" s="29">
        <f>IF(I33&gt;104,"c","")</f>
      </c>
      <c r="K33" s="30">
        <f>COUNTBLANK(J31:J33)+COUNTBLANK(K31)</f>
        <v>4</v>
      </c>
      <c r="L33" s="3">
        <v>10</v>
      </c>
      <c r="M33" s="29">
        <f>IF(L33&gt;104,"c","")</f>
      </c>
      <c r="N33" s="30">
        <f>COUNTBLANK(M31:M33)+COUNTBLANK(N31)</f>
        <v>4</v>
      </c>
      <c r="O33" s="3">
        <v>10</v>
      </c>
      <c r="P33" s="29">
        <f>IF(O33&gt;104,"c","")</f>
      </c>
      <c r="Q33" s="30">
        <f>COUNTBLANK(P31:P33)+COUNTBLANK(Q31)</f>
        <v>4</v>
      </c>
      <c r="R33" s="49">
        <f t="shared" si="0"/>
        <v>11.486983549970352</v>
      </c>
      <c r="S33" s="51">
        <f>IF(R33="","",IF(R33&gt;35,"f",""))</f>
      </c>
    </row>
    <row r="34" spans="1:19" ht="12.75">
      <c r="A34" s="9" t="s">
        <v>103</v>
      </c>
      <c r="B34" s="10" t="s">
        <v>1</v>
      </c>
      <c r="C34" s="2">
        <v>10</v>
      </c>
      <c r="D34" s="26">
        <f>IF(C34&gt;10000,"a","")</f>
      </c>
      <c r="E34" s="55">
        <f>IF(C35&gt;=1,IF(C34&gt;1000,IF((C35/C34)&gt;0.1,IF((C35/C34)&gt;1,"1",(C35/C34)),""),""),"")</f>
      </c>
      <c r="F34" s="2">
        <v>31</v>
      </c>
      <c r="G34" s="26"/>
      <c r="H34" s="55">
        <f>IF(F35&gt;=1,IF(F34&gt;1000,IF((F35/F34)&gt;0.1,IF((F35/F34)&gt;1,"1",(F35/F34)),""),""),"")</f>
      </c>
      <c r="I34" s="2">
        <v>20</v>
      </c>
      <c r="J34" s="26">
        <f>IF(I34&gt;10000,"a","")</f>
      </c>
      <c r="K34" s="55">
        <f>IF(I35&gt;=1,IF(I34&gt;1000,IF((I35/I34)&gt;0.1,IF((I35/I34)&gt;1,"1",(I35/I34)),""),""),"")</f>
      </c>
      <c r="L34" s="2">
        <v>52</v>
      </c>
      <c r="M34" s="26">
        <f>IF(L34&gt;10000,"a","")</f>
      </c>
      <c r="N34" s="55">
        <f>IF(L35&gt;=1,IF(L34&gt;1000,IF((L35/L34)&gt;0.1,IF((L35/L34)&gt;1,"1",(L35/L34)),""),""),"")</f>
      </c>
      <c r="O34" s="2">
        <v>20</v>
      </c>
      <c r="P34" s="26">
        <f>IF(O34&gt;10000,"a","")</f>
      </c>
      <c r="Q34" s="55">
        <f>IF(O35&gt;=1,IF(O34&gt;1000,IF((O35/O34)&gt;0.1,IF((O35/O34)&gt;1,"1",(O35/O34)),""),""),"")</f>
      </c>
      <c r="R34" s="47">
        <f>IF(C34+F34+L34+I34+O34&gt;0,(IF(C34&gt;0,C34,1)*IF(F34&gt;0,F34,1)*IF(I34&gt;0,I34,1)*IF(L34&gt;0,L34,1)*IF(O34&gt;0,O34,1))^(1/(IF(C34&gt;0,1,0)+IF(F34&gt;0,1,0)+IF(I34&gt;0,1,0)+IF(L34&gt;0,1,0)+IF(O34&gt;0,1,0))),"")</f>
        <v>23.00832513053292</v>
      </c>
      <c r="S34" s="68"/>
    </row>
    <row r="35" spans="1:19" ht="12.75">
      <c r="A35" s="5" t="s">
        <v>57</v>
      </c>
      <c r="B35" s="11" t="s">
        <v>2</v>
      </c>
      <c r="C35" s="3">
        <v>10</v>
      </c>
      <c r="D35" s="27">
        <f>IF(C35&gt;400,"b","")</f>
      </c>
      <c r="E35" s="28">
        <f>IF(E36&lt;4,"X","")</f>
      </c>
      <c r="F35" s="3">
        <v>20</v>
      </c>
      <c r="G35" s="27">
        <f>IF(F35&gt;400,"b","")</f>
      </c>
      <c r="H35" s="28"/>
      <c r="I35" s="3">
        <v>10</v>
      </c>
      <c r="J35" s="27">
        <f>IF(I35&gt;400,"b","")</f>
      </c>
      <c r="K35" s="28">
        <f>IF(K36&lt;4,"X","")</f>
      </c>
      <c r="L35" s="3">
        <v>20</v>
      </c>
      <c r="M35" s="27">
        <f>IF(L35&gt;400,"b","")</f>
      </c>
      <c r="N35" s="28">
        <f>IF(N36&lt;4,"X","")</f>
      </c>
      <c r="O35" s="3">
        <v>10</v>
      </c>
      <c r="P35" s="27">
        <f>IF(O35&gt;400,"b","")</f>
      </c>
      <c r="Q35" s="28">
        <f>IF(Q36&lt;4,"X","")</f>
      </c>
      <c r="R35" s="48">
        <f>IF(C35+F35+L35+I35+O35&gt;0,(IF(C35&gt;0,C35,1)*IF(F35&gt;0,F35,1)*IF(I35&gt;0,I35,1)*IF(L35&gt;0,L35,1)*IF(O35&gt;0,O35,1))^(1/(IF(C35&gt;0,1,0)+IF(F35&gt;0,1,0)+IF(I35&gt;0,1,0)+IF(L35&gt;0,1,0)+IF(O35&gt;0,1,0))),"")</f>
        <v>13.195079107728946</v>
      </c>
      <c r="S35" s="68"/>
    </row>
    <row r="36" spans="1:19" ht="12.75">
      <c r="A36" s="5" t="s">
        <v>114</v>
      </c>
      <c r="B36" s="11" t="s">
        <v>3</v>
      </c>
      <c r="C36" s="3">
        <v>10</v>
      </c>
      <c r="D36" s="29">
        <f>IF(C36&gt;104,"c","")</f>
      </c>
      <c r="E36" s="30">
        <f>COUNTBLANK(D34:D36)+COUNTBLANK(E34)</f>
        <v>4</v>
      </c>
      <c r="F36" s="3">
        <v>10</v>
      </c>
      <c r="G36" s="29">
        <f>IF(F36&gt;104,"c","")</f>
      </c>
      <c r="H36" s="30">
        <f>COUNTBLANK(G34:G36)+COUNTBLANK(H34)</f>
        <v>4</v>
      </c>
      <c r="I36" s="3">
        <v>10</v>
      </c>
      <c r="J36" s="29">
        <f>IF(I36&gt;104,"c","")</f>
      </c>
      <c r="K36" s="30">
        <f>COUNTBLANK(J34:J36)+COUNTBLANK(K34)</f>
        <v>4</v>
      </c>
      <c r="L36" s="3">
        <v>31</v>
      </c>
      <c r="M36" s="29">
        <f>IF(L36&gt;104,"c","")</f>
      </c>
      <c r="N36" s="30">
        <f>COUNTBLANK(M34:M36)+COUNTBLANK(N34)</f>
        <v>4</v>
      </c>
      <c r="O36" s="3">
        <v>10</v>
      </c>
      <c r="P36" s="29">
        <f>IF(O36&gt;104,"c","")</f>
      </c>
      <c r="Q36" s="30">
        <f>COUNTBLANK(P34:P36)+COUNTBLANK(Q34)</f>
        <v>4</v>
      </c>
      <c r="R36" s="49">
        <f>IF(C36+F36+L36+I36+O36&gt;0,(IF(C36&gt;0,C36,1)*IF(F36&gt;0,F36,1)*IF(I36&gt;0,I36,1)*IF(L36&gt;0,L36,1)*IF(O36&gt;0,O36,1))^(1/(IF(C36&gt;0,1,0)+IF(F36&gt;0,1,0)+IF(I36&gt;0,1,0)+IF(L36&gt;0,1,0)+IF(O36&gt;0,1,0))),"")</f>
        <v>12.539272451403498</v>
      </c>
      <c r="S36" s="68"/>
    </row>
    <row r="37" spans="1:19" ht="12.75">
      <c r="A37" s="9" t="s">
        <v>11</v>
      </c>
      <c r="B37" s="10" t="s">
        <v>1</v>
      </c>
      <c r="C37" s="2">
        <v>10</v>
      </c>
      <c r="D37" s="26">
        <f>IF(C37&gt;10000,"a","")</f>
      </c>
      <c r="E37" s="55">
        <f>IF(C38&gt;=1,IF(C37&gt;1000,IF((C38/C37)&gt;0.1,IF((C38/C37)&gt;1,"1",(C38/C37)),""),""),"")</f>
      </c>
      <c r="F37" s="2">
        <v>74</v>
      </c>
      <c r="G37" s="26">
        <f>IF(F37&gt;10000,"a","")</f>
      </c>
      <c r="H37" s="55">
        <f>IF(F38&gt;=1,IF(F37&gt;1000,IF((F38/F37)&gt;0.1,IF((F38/F37)&gt;1,"1",(F38/F37)),""),""),"")</f>
      </c>
      <c r="I37" s="2">
        <v>10</v>
      </c>
      <c r="J37" s="26">
        <f>IF(I37&gt;10000,"a","")</f>
      </c>
      <c r="K37" s="55">
        <f>IF(I38&gt;=1,IF(I37&gt;1000,IF((I38/I37)&gt;0.1,IF((I38/I37)&gt;1,"1",(I38/I37)),""),""),"")</f>
      </c>
      <c r="L37" s="2">
        <v>31</v>
      </c>
      <c r="M37" s="26">
        <f>IF(L37&gt;10000,"a","")</f>
      </c>
      <c r="N37" s="55">
        <f>IF(L38&gt;=1,IF(L37&gt;1000,IF((L38/L37)&gt;0.1,IF((L38/L37)&gt;1,"1",(L38/L37)),""),""),"")</f>
      </c>
      <c r="O37" s="2">
        <v>10</v>
      </c>
      <c r="P37" s="26">
        <f>IF(O37&gt;10000,"a","")</f>
      </c>
      <c r="Q37" s="55">
        <f>IF(O38&gt;=1,IF(O37&gt;1000,IF((O38/O37)&gt;0.1,IF((O38/O37)&gt;1,"1",(O38/O37)),""),""),"")</f>
      </c>
      <c r="R37" s="47">
        <f t="shared" si="0"/>
        <v>18.71193424712828</v>
      </c>
      <c r="S37" s="50">
        <f>IF(R37="","",IF(R37&gt;1000,"d",""))</f>
      </c>
    </row>
    <row r="38" spans="1:19" ht="12.75">
      <c r="A38" s="5" t="s">
        <v>58</v>
      </c>
      <c r="B38" s="11" t="s">
        <v>2</v>
      </c>
      <c r="C38" s="3">
        <v>10</v>
      </c>
      <c r="D38" s="27">
        <f>IF(C38&gt;400,"b","")</f>
      </c>
      <c r="E38" s="28">
        <f>IF(E39&lt;4,"X","")</f>
      </c>
      <c r="F38" s="3">
        <v>31</v>
      </c>
      <c r="G38" s="27">
        <f>IF(F38&gt;400,"b","")</f>
      </c>
      <c r="H38" s="28">
        <f>IF(H39&lt;4,"X","")</f>
      </c>
      <c r="I38" s="3">
        <v>10</v>
      </c>
      <c r="J38" s="27">
        <f>IF(I38&gt;400,"b","")</f>
      </c>
      <c r="K38" s="28">
        <f>IF(K39&lt;4,"X","")</f>
      </c>
      <c r="L38" s="3">
        <v>10</v>
      </c>
      <c r="M38" s="27">
        <f>IF(L38&gt;400,"b","")</f>
      </c>
      <c r="N38" s="28">
        <f>IF(N39&lt;4,"X","")</f>
      </c>
      <c r="O38" s="3">
        <v>10</v>
      </c>
      <c r="P38" s="27">
        <f>IF(O38&gt;400,"b","")</f>
      </c>
      <c r="Q38" s="28">
        <f>IF(Q39&lt;4,"X","")</f>
      </c>
      <c r="R38" s="48">
        <f t="shared" si="0"/>
        <v>12.539272451403498</v>
      </c>
      <c r="S38" s="50">
        <f>IF(R38="","",IF(R38&gt;200,"e",""))</f>
      </c>
    </row>
    <row r="39" spans="1:19" ht="12.75">
      <c r="A39" s="5" t="s">
        <v>94</v>
      </c>
      <c r="B39" s="11" t="s">
        <v>3</v>
      </c>
      <c r="C39" s="3">
        <v>10</v>
      </c>
      <c r="D39" s="29">
        <f>IF(C39&gt;104,"c","")</f>
      </c>
      <c r="E39" s="30">
        <f>COUNTBLANK(D37:D39)+COUNTBLANK(E37)</f>
        <v>4</v>
      </c>
      <c r="F39" s="3">
        <v>10</v>
      </c>
      <c r="G39" s="29">
        <f>IF(F39&gt;104,"c","")</f>
      </c>
      <c r="H39" s="30">
        <f>COUNTBLANK(G37:G39)+COUNTBLANK(H37)</f>
        <v>4</v>
      </c>
      <c r="I39" s="3">
        <v>10</v>
      </c>
      <c r="J39" s="29">
        <f>IF(I39&gt;104,"c","")</f>
      </c>
      <c r="K39" s="30">
        <f>COUNTBLANK(J37:J39)+COUNTBLANK(K37)</f>
        <v>4</v>
      </c>
      <c r="L39" s="3">
        <v>10</v>
      </c>
      <c r="M39" s="29">
        <f>IF(L39&gt;104,"c","")</f>
      </c>
      <c r="N39" s="30">
        <f>COUNTBLANK(M37:M39)+COUNTBLANK(N37)</f>
        <v>4</v>
      </c>
      <c r="O39" s="3">
        <v>10</v>
      </c>
      <c r="P39" s="29">
        <f>IF(O39&gt;104,"c","")</f>
      </c>
      <c r="Q39" s="30">
        <f>COUNTBLANK(P37:P39)+COUNTBLANK(Q37)</f>
        <v>4</v>
      </c>
      <c r="R39" s="49">
        <f t="shared" si="0"/>
        <v>10.000000000000002</v>
      </c>
      <c r="S39" s="51">
        <f>IF(R39="","",IF(R39&gt;35,"f",""))</f>
      </c>
    </row>
    <row r="40" spans="1:19" ht="12.75">
      <c r="A40" s="9" t="s">
        <v>104</v>
      </c>
      <c r="B40" s="10" t="s">
        <v>1</v>
      </c>
      <c r="C40" s="2">
        <v>10</v>
      </c>
      <c r="D40" s="26">
        <f>IF(C40&gt;10000,"a","")</f>
      </c>
      <c r="E40" s="55">
        <f>IF(C41&gt;=1,IF(C40&gt;1000,IF((C41/C40)&gt;0.1,IF((C41/C40)&gt;1,"1",(C41/C40)),""),""),"")</f>
      </c>
      <c r="F40" s="2">
        <v>52</v>
      </c>
      <c r="G40" s="26">
        <f>IF(F40&gt;10000,"a","")</f>
      </c>
      <c r="H40" s="55">
        <f>IF(F41&gt;=1,IF(F40&gt;1000,IF((F41/F40)&gt;0.1,IF((F41/F40)&gt;1,"1",(F41/F40)),""),""),"")</f>
      </c>
      <c r="I40" s="2">
        <v>10</v>
      </c>
      <c r="J40" s="26">
        <f>IF(I40&gt;10000,"a","")</f>
      </c>
      <c r="K40" s="55">
        <f>IF(I41&gt;=1,IF(I40&gt;1000,IF((I41/I40)&gt;0.1,IF((I41/I40)&gt;1,"1",(I41/I40)),""),""),"")</f>
      </c>
      <c r="L40" s="2">
        <v>10</v>
      </c>
      <c r="M40" s="26">
        <f>IF(L40&gt;10000,"a","")</f>
      </c>
      <c r="N40" s="55">
        <f>IF(L41&gt;=1,IF(L40&gt;1000,IF((L41/L40)&gt;0.1,IF((L41/L40)&gt;1,"1",(L41/L40)),""),""),"")</f>
      </c>
      <c r="O40" s="2">
        <v>10</v>
      </c>
      <c r="P40" s="26">
        <f>IF(O40&gt;10000,"a","")</f>
      </c>
      <c r="Q40" s="55">
        <f>IF(O41&gt;=1,IF(O40&gt;1000,IF((O41/O40)&gt;0.1,IF((O41/O40)&gt;1,"1",(O41/O40)),""),""),"")</f>
      </c>
      <c r="R40" s="47">
        <f>IF(C40+F40+L40+I40+O40&gt;0,(IF(C40&gt;0,C40,1)*IF(F40&gt;0,F40,1)*IF(I40&gt;0,I40,1)*IF(L40&gt;0,L40,1)*IF(O40&gt;0,O40,1))^(1/(IF(C40&gt;0,1,0)+IF(F40&gt;0,1,0)+IF(I40&gt;0,1,0)+IF(L40&gt;0,1,0)+IF(O40&gt;0,1,0))),"")</f>
        <v>13.905950167030177</v>
      </c>
      <c r="S40" s="68"/>
    </row>
    <row r="41" spans="1:19" ht="12.75">
      <c r="A41" s="5" t="s">
        <v>58</v>
      </c>
      <c r="B41" s="11" t="s">
        <v>2</v>
      </c>
      <c r="C41" s="3">
        <v>10</v>
      </c>
      <c r="D41" s="27">
        <f>IF(C41&gt;400,"b","")</f>
      </c>
      <c r="E41" s="28">
        <f>IF(E42&lt;4,"X","")</f>
      </c>
      <c r="F41" s="3">
        <v>20</v>
      </c>
      <c r="G41" s="27">
        <f>IF(F41&gt;400,"b","")</f>
      </c>
      <c r="H41" s="28">
        <f>IF(H42&lt;4,"X","")</f>
      </c>
      <c r="I41" s="3">
        <v>10</v>
      </c>
      <c r="J41" s="27">
        <f>IF(I41&gt;400,"b","")</f>
      </c>
      <c r="K41" s="28">
        <f>IF(K42&lt;4,"X","")</f>
      </c>
      <c r="L41" s="3">
        <v>10</v>
      </c>
      <c r="M41" s="27">
        <f>IF(L41&gt;400,"b","")</f>
      </c>
      <c r="N41" s="28">
        <f>IF(N42&lt;4,"X","")</f>
      </c>
      <c r="O41" s="3">
        <v>10</v>
      </c>
      <c r="P41" s="27">
        <f>IF(O41&gt;400,"b","")</f>
      </c>
      <c r="Q41" s="28">
        <f>IF(Q42&lt;4,"X","")</f>
      </c>
      <c r="R41" s="48">
        <f>IF(C41+F41+L41+I41+O41&gt;0,(IF(C41&gt;0,C41,1)*IF(F41&gt;0,F41,1)*IF(I41&gt;0,I41,1)*IF(L41&gt;0,L41,1)*IF(O41&gt;0,O41,1))^(1/(IF(C41&gt;0,1,0)+IF(F41&gt;0,1,0)+IF(I41&gt;0,1,0)+IF(L41&gt;0,1,0)+IF(O41&gt;0,1,0))),"")</f>
        <v>11.486983549970352</v>
      </c>
      <c r="S41" s="68"/>
    </row>
    <row r="42" spans="1:19" ht="12.75">
      <c r="A42" s="5" t="s">
        <v>115</v>
      </c>
      <c r="B42" s="11" t="s">
        <v>3</v>
      </c>
      <c r="C42" s="3">
        <v>10</v>
      </c>
      <c r="D42" s="29">
        <f>IF(C42&gt;104,"c","")</f>
      </c>
      <c r="E42" s="30">
        <f>COUNTBLANK(D40:D42)+COUNTBLANK(E40)</f>
        <v>4</v>
      </c>
      <c r="F42" s="3">
        <v>10</v>
      </c>
      <c r="G42" s="29">
        <f>IF(F42&gt;104,"c","")</f>
      </c>
      <c r="H42" s="30">
        <f>COUNTBLANK(G40:G42)+COUNTBLANK(H40)</f>
        <v>4</v>
      </c>
      <c r="I42" s="3">
        <v>10</v>
      </c>
      <c r="J42" s="29">
        <f>IF(I42&gt;104,"c","")</f>
      </c>
      <c r="K42" s="30">
        <f>COUNTBLANK(J40:J42)+COUNTBLANK(K40)</f>
        <v>4</v>
      </c>
      <c r="L42" s="3">
        <v>10</v>
      </c>
      <c r="M42" s="29">
        <f>IF(L42&gt;104,"c","")</f>
      </c>
      <c r="N42" s="30">
        <f>COUNTBLANK(M40:M42)+COUNTBLANK(N40)</f>
        <v>4</v>
      </c>
      <c r="O42" s="3">
        <v>10</v>
      </c>
      <c r="P42" s="29">
        <f>IF(O42&gt;104,"c","")</f>
      </c>
      <c r="Q42" s="30">
        <f>COUNTBLANK(P40:P42)+COUNTBLANK(Q40)</f>
        <v>4</v>
      </c>
      <c r="R42" s="49">
        <f>IF(C42+F42+L42+I42+O42&gt;0,(IF(C42&gt;0,C42,1)*IF(F42&gt;0,F42,1)*IF(I42&gt;0,I42,1)*IF(L42&gt;0,L42,1)*IF(O42&gt;0,O42,1))^(1/(IF(C42&gt;0,1,0)+IF(F42&gt;0,1,0)+IF(I42&gt;0,1,0)+IF(L42&gt;0,1,0)+IF(O42&gt;0,1,0))),"")</f>
        <v>10.000000000000002</v>
      </c>
      <c r="S42" s="68"/>
    </row>
    <row r="43" spans="1:19" ht="12.75">
      <c r="A43" s="9" t="s">
        <v>12</v>
      </c>
      <c r="B43" s="10" t="s">
        <v>1</v>
      </c>
      <c r="C43" s="2">
        <v>187</v>
      </c>
      <c r="D43" s="26">
        <f>IF(C43&gt;10000,"a","")</f>
      </c>
      <c r="E43" s="55">
        <f>IF(C44&gt;=1,IF(C43&gt;1000,IF((C44/C43)&gt;0.1,IF((C44/C43)&gt;1,"1",(C44/C43)),""),""),"")</f>
      </c>
      <c r="F43" s="2">
        <v>20</v>
      </c>
      <c r="G43" s="26">
        <f>IF(F43&gt;10000,"a","")</f>
      </c>
      <c r="H43" s="55">
        <f>IF(F44&gt;=1,IF(F43&gt;1000,IF((F44/F43)&gt;0.1,IF((F44/F43)&gt;1,"1",(F44/F43)),""),""),"")</f>
      </c>
      <c r="I43" s="2">
        <v>41</v>
      </c>
      <c r="J43" s="26">
        <f>IF(I43&gt;10000,"a","")</f>
      </c>
      <c r="K43" s="55">
        <f>IF(I44&gt;=1,IF(I43&gt;1000,IF((I44/I43)&gt;0.1,IF((I44/I43)&gt;1,"1",(I44/I43)),""),""),"")</f>
      </c>
      <c r="L43" s="2">
        <v>31</v>
      </c>
      <c r="M43" s="26">
        <f>IF(L43&gt;10000,"a","")</f>
      </c>
      <c r="N43" s="55">
        <f>IF(L44&gt;=1,IF(L43&gt;1000,IF((L44/L43)&gt;0.1,IF((L44/L43)&gt;1,"1",(L44/L43)),""),""),"")</f>
      </c>
      <c r="O43" s="2">
        <v>10</v>
      </c>
      <c r="P43" s="26">
        <f>IF(O43&gt;10000,"a","")</f>
      </c>
      <c r="Q43" s="55">
        <f>IF(O44&gt;=1,IF(O43&gt;1000,IF((O44/O43)&gt;0.1,IF((O44/O43)&gt;1,"1",(O44/O43)),""),""),"")</f>
      </c>
      <c r="R43" s="47">
        <f t="shared" si="0"/>
        <v>34.30863428497081</v>
      </c>
      <c r="S43" s="50">
        <f>IF(R43="","",IF(R43&gt;1000,"d",""))</f>
      </c>
    </row>
    <row r="44" spans="1:19" ht="12.75">
      <c r="A44" s="5" t="s">
        <v>10</v>
      </c>
      <c r="B44" s="11" t="s">
        <v>2</v>
      </c>
      <c r="C44" s="3">
        <v>10</v>
      </c>
      <c r="D44" s="27">
        <f>IF(C44&gt;400,"b","")</f>
      </c>
      <c r="E44" s="28">
        <f>IF(E45&lt;4,"X","")</f>
      </c>
      <c r="F44" s="3">
        <v>10</v>
      </c>
      <c r="G44" s="27">
        <f>IF(F44&gt;400,"b","")</f>
      </c>
      <c r="H44" s="28">
        <f>IF(H45&lt;4,"X","")</f>
      </c>
      <c r="I44" s="3">
        <v>10</v>
      </c>
      <c r="J44" s="27">
        <f>IF(I44&gt;400,"b","")</f>
      </c>
      <c r="K44" s="28">
        <f>IF(K45&lt;4,"X","")</f>
      </c>
      <c r="L44" s="3">
        <v>10</v>
      </c>
      <c r="M44" s="27">
        <f>IF(L44&gt;400,"b","")</f>
      </c>
      <c r="N44" s="28">
        <f>IF(N45&lt;4,"X","")</f>
      </c>
      <c r="O44" s="3">
        <v>10</v>
      </c>
      <c r="P44" s="27">
        <f>IF(O44&gt;400,"b","")</f>
      </c>
      <c r="Q44" s="28">
        <f>IF(Q45&lt;4,"X","")</f>
      </c>
      <c r="R44" s="48">
        <f t="shared" si="0"/>
        <v>10.000000000000002</v>
      </c>
      <c r="S44" s="50">
        <f>IF(R44="","",IF(R44&gt;200,"e",""))</f>
      </c>
    </row>
    <row r="45" spans="1:19" ht="12.75">
      <c r="A45" s="5" t="s">
        <v>59</v>
      </c>
      <c r="B45" s="11" t="s">
        <v>3</v>
      </c>
      <c r="C45" s="4">
        <v>10</v>
      </c>
      <c r="D45" s="56">
        <f>IF(C45&gt;104,"c","")</f>
      </c>
      <c r="E45" s="57">
        <f>COUNTBLANK(D43:D45)+COUNTBLANK(E43)</f>
        <v>4</v>
      </c>
      <c r="F45" s="4">
        <v>10</v>
      </c>
      <c r="G45" s="56"/>
      <c r="H45" s="57">
        <f>COUNTBLANK(G43:G45)+COUNTBLANK(H43)</f>
        <v>4</v>
      </c>
      <c r="I45" s="4">
        <v>10</v>
      </c>
      <c r="J45" s="56">
        <f>IF(I45&gt;104,"c","")</f>
      </c>
      <c r="K45" s="57">
        <f>COUNTBLANK(J43:J45)+COUNTBLANK(K43)</f>
        <v>4</v>
      </c>
      <c r="L45" s="4">
        <v>10</v>
      </c>
      <c r="M45" s="56">
        <f>IF(L45&gt;104,"c","")</f>
      </c>
      <c r="N45" s="57">
        <f>COUNTBLANK(M43:M45)+COUNTBLANK(N43)</f>
        <v>4</v>
      </c>
      <c r="O45" s="4">
        <v>10</v>
      </c>
      <c r="P45" s="56">
        <f>IF(O45&gt;104,"c","")</f>
      </c>
      <c r="Q45" s="57">
        <f>COUNTBLANK(P43:P45)+COUNTBLANK(Q43)</f>
        <v>4</v>
      </c>
      <c r="R45" s="49">
        <f t="shared" si="0"/>
        <v>10.000000000000002</v>
      </c>
      <c r="S45" s="51">
        <f>IF(R45="","",IF(R45&gt;35,"f",""))</f>
      </c>
    </row>
    <row r="46" spans="1:19" ht="12.75">
      <c r="A46" s="9" t="s">
        <v>13</v>
      </c>
      <c r="B46" s="10" t="s">
        <v>1</v>
      </c>
      <c r="C46" s="2">
        <v>10</v>
      </c>
      <c r="D46" s="26">
        <f>IF(C46&gt;10000,"a","")</f>
      </c>
      <c r="E46" s="55">
        <f>IF(C47&gt;=1,IF(C46&gt;1000,IF((C47/C46)&gt;0.1,IF((C47/C46)&gt;1,"1",(C47/C46)),""),""),"")</f>
      </c>
      <c r="F46" s="2">
        <v>84</v>
      </c>
      <c r="G46" s="26">
        <f>IF(F46&gt;10000,"a","")</f>
      </c>
      <c r="H46" s="55">
        <f>IF(F47&gt;=1,IF(F46&gt;1000,IF((F47/F46)&gt;0.1,IF((F47/F46)&gt;1,"1",(F47/F46)),""),""),"")</f>
      </c>
      <c r="I46" s="2">
        <v>31</v>
      </c>
      <c r="J46" s="26">
        <f>IF(I46&gt;10000,"a","")</f>
      </c>
      <c r="K46" s="55">
        <f>IF(I47&gt;=1,IF(I46&gt;1000,IF((I47/I46)&gt;0.1,IF((I47/I46)&gt;1,"1",(I47/I46)),""),""),"")</f>
      </c>
      <c r="L46" s="2">
        <v>10</v>
      </c>
      <c r="M46" s="26">
        <f>IF(L46&gt;10000,"a","")</f>
      </c>
      <c r="N46" s="55">
        <f>IF(L47&gt;=1,IF(L46&gt;1000,IF((L47/L46)&gt;0.1,IF((L47/L46)&gt;1,"1",(L47/L46)),""),""),"")</f>
      </c>
      <c r="O46" s="2">
        <v>10</v>
      </c>
      <c r="P46" s="26">
        <f>IF(O46&gt;10000,"a","")</f>
      </c>
      <c r="Q46" s="55">
        <f>IF(O47&gt;=1,IF(O46&gt;1000,IF((O47/O46)&gt;0.1,IF((O47/O46)&gt;1,"1",(O47/O46)),""),""),"")</f>
      </c>
      <c r="R46" s="47">
        <f t="shared" si="0"/>
        <v>19.19235181033184</v>
      </c>
      <c r="S46" s="50">
        <f>IF(R46="","",IF(R46&gt;1000,"d",""))</f>
      </c>
    </row>
    <row r="47" spans="1:19" ht="12.75">
      <c r="A47" s="5" t="s">
        <v>60</v>
      </c>
      <c r="B47" s="11" t="s">
        <v>2</v>
      </c>
      <c r="C47" s="3">
        <v>10</v>
      </c>
      <c r="D47" s="27">
        <f>IF(C47&gt;400,"b","")</f>
      </c>
      <c r="E47" s="28">
        <f>IF(E48&lt;4,"X","")</f>
      </c>
      <c r="F47" s="3">
        <v>52</v>
      </c>
      <c r="G47" s="27">
        <f>IF(F47&gt;400,"b","")</f>
      </c>
      <c r="H47" s="28" t="str">
        <f>IF(H48&lt;4,"X","")</f>
        <v>X</v>
      </c>
      <c r="I47" s="3">
        <v>31</v>
      </c>
      <c r="J47" s="27">
        <f>IF(I47&gt;400,"b","")</f>
      </c>
      <c r="K47" s="28">
        <f>IF(K48&lt;4,"X","")</f>
      </c>
      <c r="L47" s="3">
        <v>10</v>
      </c>
      <c r="M47" s="27">
        <f>IF(L47&gt;400,"b","")</f>
      </c>
      <c r="N47" s="28">
        <f>IF(N48&lt;4,"X","")</f>
      </c>
      <c r="O47" s="3">
        <v>10</v>
      </c>
      <c r="P47" s="27">
        <f>IF(O47&gt;400,"b","")</f>
      </c>
      <c r="Q47" s="28">
        <f>IF(Q48&lt;4,"X","")</f>
      </c>
      <c r="R47" s="48">
        <f t="shared" si="0"/>
        <v>17.437049784003133</v>
      </c>
      <c r="S47" s="50">
        <f>IF(R47="","",IF(R47&gt;200,"e",""))</f>
      </c>
    </row>
    <row r="48" spans="1:19" ht="12.75">
      <c r="A48" s="5" t="s">
        <v>61</v>
      </c>
      <c r="B48" s="11" t="s">
        <v>3</v>
      </c>
      <c r="C48" s="4">
        <v>10</v>
      </c>
      <c r="D48" s="56">
        <f>IF(C48&gt;104,"c","")</f>
      </c>
      <c r="E48" s="57">
        <f>COUNTBLANK(D46:D48)+COUNTBLANK(E46)</f>
        <v>4</v>
      </c>
      <c r="F48" s="4">
        <v>450</v>
      </c>
      <c r="G48" s="56" t="str">
        <f>IF(F48&gt;104,"c","")</f>
        <v>c</v>
      </c>
      <c r="H48" s="57">
        <f>COUNTBLANK(G46:G48)+COUNTBLANK(H46)</f>
        <v>3</v>
      </c>
      <c r="I48" s="4">
        <v>52</v>
      </c>
      <c r="J48" s="56">
        <f>IF(I48&gt;104,"c","")</f>
      </c>
      <c r="K48" s="57">
        <f>COUNTBLANK(J46:J48)+COUNTBLANK(K46)</f>
        <v>4</v>
      </c>
      <c r="L48" s="4">
        <v>10</v>
      </c>
      <c r="M48" s="56">
        <f>IF(L48&gt;104,"c","")</f>
      </c>
      <c r="N48" s="57">
        <f>COUNTBLANK(M46:M48)+COUNTBLANK(N46)</f>
        <v>4</v>
      </c>
      <c r="O48" s="4">
        <v>20</v>
      </c>
      <c r="P48" s="56">
        <f>IF(O48&gt;104,"c","")</f>
      </c>
      <c r="Q48" s="57">
        <f>COUNTBLANK(P46:P48)+COUNTBLANK(Q46)</f>
        <v>4</v>
      </c>
      <c r="R48" s="49">
        <f t="shared" si="0"/>
        <v>34.20181634555925</v>
      </c>
      <c r="S48" s="51">
        <f>IF(R48="","",IF(R48&gt;35,"f",""))</f>
      </c>
    </row>
    <row r="49" spans="1:19" ht="12.75">
      <c r="A49" s="9" t="s">
        <v>14</v>
      </c>
      <c r="B49" s="10" t="s">
        <v>1</v>
      </c>
      <c r="C49" s="2">
        <v>199</v>
      </c>
      <c r="D49" s="26">
        <f>IF(C49&gt;10000,"a","")</f>
      </c>
      <c r="E49" s="55">
        <f>IF(C50&gt;=1,IF(C49&gt;1000,IF((C50/C49)&gt;0.1,IF((C50/C49)&gt;1,"1",(C50/C49)),""),""),"")</f>
      </c>
      <c r="F49" s="2">
        <v>62</v>
      </c>
      <c r="G49" s="26">
        <f>IF(F49&gt;10000,"a","")</f>
      </c>
      <c r="H49" s="55">
        <f>IF(F50&gt;=1,IF(F49&gt;1000,IF((F50/F49)&gt;0.1,IF((F50/F49)&gt;1,"1",(F50/F49)),""),""),"")</f>
      </c>
      <c r="I49" s="2">
        <v>10</v>
      </c>
      <c r="J49" s="26">
        <f>IF(I49&gt;10000,"a","")</f>
      </c>
      <c r="K49" s="55">
        <f>IF(I50&gt;=1,IF(I49&gt;1000,IF((I50/I49)&gt;0.1,IF((I50/I49)&gt;1,"1",(I50/I49)),""),""),"")</f>
      </c>
      <c r="L49" s="2">
        <v>31</v>
      </c>
      <c r="M49" s="26">
        <f>IF(L49&gt;10000,"a","")</f>
      </c>
      <c r="N49" s="55">
        <f>IF(L50&gt;=1,IF(L49&gt;1000,IF((L50/L49)&gt;0.1,IF((L50/L49)&gt;1,"1",(L50/L49)),""),""),"")</f>
      </c>
      <c r="O49" s="2">
        <v>52</v>
      </c>
      <c r="P49" s="26">
        <f>IF(O49&gt;10000,"a","")</f>
      </c>
      <c r="Q49" s="55">
        <f>IF(O50&gt;=1,IF(O49&gt;1000,IF((O50/O49)&gt;0.1,IF((O50/O49)&gt;1,"1",(O50/O49)),""),""),"")</f>
      </c>
      <c r="R49" s="47">
        <f t="shared" si="0"/>
        <v>45.67956512016938</v>
      </c>
      <c r="S49" s="50">
        <f>IF(R49="","",IF(R49&gt;1000,"d",""))</f>
      </c>
    </row>
    <row r="50" spans="1:19" ht="12.75">
      <c r="A50" s="5" t="s">
        <v>15</v>
      </c>
      <c r="B50" s="11" t="s">
        <v>2</v>
      </c>
      <c r="C50" s="3">
        <v>30</v>
      </c>
      <c r="D50" s="27">
        <f>IF(C50&gt;400,"b","")</f>
      </c>
      <c r="E50" s="28">
        <f>IF(E51&lt;4,"X","")</f>
      </c>
      <c r="F50" s="3">
        <v>20</v>
      </c>
      <c r="G50" s="27">
        <f>IF(F50&gt;400,"b","")</f>
      </c>
      <c r="H50" s="28">
        <f>IF(H51&lt;4,"X","")</f>
      </c>
      <c r="I50" s="3">
        <v>10</v>
      </c>
      <c r="J50" s="27">
        <f>IF(I50&gt;400,"b","")</f>
      </c>
      <c r="K50" s="28">
        <f>IF(K51&lt;4,"X","")</f>
      </c>
      <c r="L50" s="3">
        <v>10</v>
      </c>
      <c r="M50" s="27">
        <f>IF(L50&gt;400,"b","")</f>
      </c>
      <c r="N50" s="28">
        <f>IF(N51&lt;4,"X","")</f>
      </c>
      <c r="O50" s="3">
        <v>10</v>
      </c>
      <c r="P50" s="27">
        <f>IF(O50&gt;400,"b","")</f>
      </c>
      <c r="Q50" s="28"/>
      <c r="R50" s="48">
        <f t="shared" si="0"/>
        <v>14.309690811052555</v>
      </c>
      <c r="S50" s="50">
        <f>IF(R50="","",IF(R50&gt;200,"e",""))</f>
      </c>
    </row>
    <row r="51" spans="1:19" ht="12.75">
      <c r="A51" s="5" t="s">
        <v>62</v>
      </c>
      <c r="B51" s="11" t="s">
        <v>3</v>
      </c>
      <c r="C51" s="3">
        <v>10</v>
      </c>
      <c r="D51" s="29">
        <f>IF(C51&gt;104,"c","")</f>
      </c>
      <c r="E51" s="30">
        <f>COUNTBLANK(D49:D51)+COUNTBLANK(E49)</f>
        <v>4</v>
      </c>
      <c r="F51" s="3">
        <v>52</v>
      </c>
      <c r="G51" s="29">
        <f>IF(F51&gt;104,"c","")</f>
      </c>
      <c r="H51" s="30">
        <f>COUNTBLANK(G49:G51)+COUNTBLANK(H49)</f>
        <v>4</v>
      </c>
      <c r="I51" s="3">
        <v>10</v>
      </c>
      <c r="J51" s="29">
        <f>IF(I51&gt;104,"c","")</f>
      </c>
      <c r="K51" s="30">
        <f>COUNTBLANK(J49:J51)+COUNTBLANK(K49)</f>
        <v>4</v>
      </c>
      <c r="L51" s="3">
        <v>41</v>
      </c>
      <c r="M51" s="29">
        <f>IF(L51&gt;104,"c","")</f>
      </c>
      <c r="N51" s="30">
        <f>COUNTBLANK(M49:M51)+COUNTBLANK(N49)</f>
        <v>4</v>
      </c>
      <c r="O51" s="3">
        <v>10</v>
      </c>
      <c r="P51" s="29"/>
      <c r="Q51" s="30">
        <f>COUNTBLANK(P49:P51)+COUNTBLANK(Q49)</f>
        <v>4</v>
      </c>
      <c r="R51" s="49">
        <f t="shared" si="0"/>
        <v>18.4398523833222</v>
      </c>
      <c r="S51" s="51">
        <f>IF(R51="","",IF(R51&gt;35,"f",""))</f>
      </c>
    </row>
    <row r="52" spans="1:19" ht="12.75">
      <c r="A52" s="9" t="s">
        <v>16</v>
      </c>
      <c r="B52" s="10" t="s">
        <v>1</v>
      </c>
      <c r="C52" s="2">
        <v>41</v>
      </c>
      <c r="D52" s="26"/>
      <c r="E52" s="55"/>
      <c r="F52" s="2">
        <v>10</v>
      </c>
      <c r="G52" s="26">
        <f>IF(F52&gt;10000,"a","")</f>
      </c>
      <c r="H52" s="55">
        <f>IF(F53&gt;=1,IF(F52&gt;1000,IF((F53/F52)&gt;0.1,IF((F53/F52)&gt;1,"1",(F53/F52)),""),""),"")</f>
      </c>
      <c r="I52" s="2">
        <v>10</v>
      </c>
      <c r="J52" s="26">
        <f>IF(I52&gt;10000,"a","")</f>
      </c>
      <c r="K52" s="55">
        <f>IF(I53&gt;=1,IF(I52&gt;1000,IF((I53/I52)&gt;0.1,IF((I53/I52)&gt;1,"1",(I53/I52)),""),""),"")</f>
      </c>
      <c r="L52" s="2">
        <v>134</v>
      </c>
      <c r="M52" s="26">
        <f>IF(L52&gt;10000,"a","")</f>
      </c>
      <c r="N52" s="55">
        <f>IF(L53&gt;=1,IF(L52&gt;1000,IF((L53/L52)&gt;0.1,IF((L53/L52)&gt;1,"1",(L53/L52)),""),""),"")</f>
      </c>
      <c r="O52" s="2">
        <v>479</v>
      </c>
      <c r="P52" s="26">
        <f>IF(O52&gt;10000,"a","")</f>
      </c>
      <c r="Q52" s="55">
        <f>IF(O53&gt;=1,IF(O52&gt;1000,IF((O53/O52)&gt;0.1,IF((O53/O52)&gt;1,"1",(O53/O52)),""),""),"")</f>
      </c>
      <c r="R52" s="47">
        <f t="shared" si="0"/>
        <v>48.31086724206935</v>
      </c>
      <c r="S52" s="50">
        <f>IF(R52="","",IF(R52&gt;1000,"d",""))</f>
      </c>
    </row>
    <row r="53" spans="1:19" ht="12.75">
      <c r="A53" s="5" t="s">
        <v>17</v>
      </c>
      <c r="B53" s="11" t="s">
        <v>2</v>
      </c>
      <c r="C53" s="3">
        <v>10</v>
      </c>
      <c r="D53" s="27">
        <f>IF(C53&gt;400,"b","")</f>
      </c>
      <c r="E53" s="28"/>
      <c r="F53" s="3">
        <v>10</v>
      </c>
      <c r="G53" s="27">
        <f>IF(F53&gt;400,"b","")</f>
      </c>
      <c r="H53" s="28">
        <f>IF(H54&lt;4,"X","")</f>
      </c>
      <c r="I53" s="3">
        <v>10</v>
      </c>
      <c r="J53" s="27">
        <f>IF(I53&gt;400,"b","")</f>
      </c>
      <c r="K53" s="28">
        <f>IF(K54&lt;4,"X","")</f>
      </c>
      <c r="L53" s="3">
        <v>10</v>
      </c>
      <c r="M53" s="27">
        <f>IF(L53&gt;400,"b","")</f>
      </c>
      <c r="N53" s="28">
        <f>IF(N54&lt;4,"X","")</f>
      </c>
      <c r="O53" s="3">
        <v>10</v>
      </c>
      <c r="P53" s="27">
        <f>IF(O53&gt;400,"b","")</f>
      </c>
      <c r="Q53" s="28">
        <f>IF(Q54&lt;4,"X","")</f>
      </c>
      <c r="R53" s="48">
        <f t="shared" si="0"/>
        <v>10.000000000000002</v>
      </c>
      <c r="S53" s="50">
        <f>IF(R53="","",IF(R53&gt;200,"e",""))</f>
      </c>
    </row>
    <row r="54" spans="1:19" ht="12.75">
      <c r="A54" s="5" t="s">
        <v>63</v>
      </c>
      <c r="B54" s="11" t="s">
        <v>3</v>
      </c>
      <c r="C54" s="3">
        <v>10</v>
      </c>
      <c r="D54" s="29">
        <f>IF(C54&gt;104,"c","")</f>
      </c>
      <c r="E54" s="30">
        <f>COUNTBLANK(D52:D54)+COUNTBLANK(E52)</f>
        <v>4</v>
      </c>
      <c r="F54" s="3">
        <v>10</v>
      </c>
      <c r="G54" s="29">
        <f>IF(F54&gt;104,"c","")</f>
      </c>
      <c r="H54" s="30">
        <f>COUNTBLANK(G52:G54)+COUNTBLANK(H52)</f>
        <v>4</v>
      </c>
      <c r="I54" s="3">
        <v>10</v>
      </c>
      <c r="J54" s="29">
        <f>IF(I54&gt;104,"c","")</f>
      </c>
      <c r="K54" s="30">
        <f>COUNTBLANK(J52:J54)+COUNTBLANK(K52)</f>
        <v>4</v>
      </c>
      <c r="L54" s="3">
        <v>10</v>
      </c>
      <c r="M54" s="29">
        <f>IF(L54&gt;104,"c","")</f>
      </c>
      <c r="N54" s="30">
        <f>COUNTBLANK(M52:M54)+COUNTBLANK(N52)</f>
        <v>4</v>
      </c>
      <c r="O54" s="3">
        <v>31</v>
      </c>
      <c r="P54" s="29">
        <f>IF(O54&gt;104,"c","")</f>
      </c>
      <c r="Q54" s="30">
        <f>COUNTBLANK(P52:P54)+COUNTBLANK(Q52)</f>
        <v>4</v>
      </c>
      <c r="R54" s="49">
        <f t="shared" si="0"/>
        <v>12.539272451403498</v>
      </c>
      <c r="S54" s="51">
        <f>IF(R54="","",IF(R54&gt;35,"f",""))</f>
      </c>
    </row>
    <row r="55" spans="1:19" ht="12.75">
      <c r="A55" s="9" t="s">
        <v>18</v>
      </c>
      <c r="B55" s="10" t="s">
        <v>1</v>
      </c>
      <c r="C55" s="2">
        <v>1725</v>
      </c>
      <c r="D55" s="26">
        <f>IF(C55&gt;10000,"a","")</f>
      </c>
      <c r="E55" s="55">
        <f>IF(C56&gt;=1,IF(C55&gt;1000,IF((C56/C55)&gt;0.1,IF((C56/C55)&gt;1,"1",(C56/C55)),""),""),"")</f>
      </c>
      <c r="F55" s="2">
        <v>638</v>
      </c>
      <c r="G55" s="26">
        <f>IF(F55&gt;10000,"a","")</f>
      </c>
      <c r="H55" s="55">
        <f>IF(F56&gt;=1,IF(F55&gt;1000,IF((F56/F55)&gt;0.1,IF((F56/F55)&gt;1,"1",(F56/F55)),""),""),"")</f>
      </c>
      <c r="I55" s="2">
        <v>120</v>
      </c>
      <c r="J55" s="26">
        <f>IF(I55&gt;10000,"a","")</f>
      </c>
      <c r="K55" s="55">
        <f>IF(I56&gt;=1,IF(I55&gt;1000,IF((I56/I55)&gt;0.1,IF((I56/I55)&gt;1,"1",(I56/I55)),""),""),"")</f>
      </c>
      <c r="L55" s="2">
        <v>556</v>
      </c>
      <c r="M55" s="26">
        <f>IF(L55&gt;10000,"a","")</f>
      </c>
      <c r="N55" s="55">
        <f>IF(L56&gt;=1,IF(L55&gt;1000,IF((L56/L55)&gt;0.1,IF((L56/L55)&gt;1,"1",(L56/L55)),""),""),"")</f>
      </c>
      <c r="O55" s="2">
        <v>20</v>
      </c>
      <c r="P55" s="26">
        <f>IF(O55&gt;10000,"a","")</f>
      </c>
      <c r="Q55" s="55">
        <f>IF(O56&gt;=1,IF(O55&gt;1000,IF((O56/O55)&gt;0.1,IF((O56/O55)&gt;1,"1",(O56/O55)),""),""),"")</f>
      </c>
      <c r="R55" s="47">
        <f t="shared" si="0"/>
        <v>271.25588071619757</v>
      </c>
      <c r="S55" s="50">
        <f>IF(R55="","",IF(R55&gt;1000,"d",""))</f>
      </c>
    </row>
    <row r="56" spans="1:19" ht="12.75">
      <c r="A56" s="5" t="s">
        <v>64</v>
      </c>
      <c r="B56" s="11" t="s">
        <v>2</v>
      </c>
      <c r="C56" s="3">
        <v>10</v>
      </c>
      <c r="D56" s="27">
        <f>IF(C56&gt;400,"b","")</f>
      </c>
      <c r="E56" s="28">
        <f>IF(E57&lt;4,"X","")</f>
      </c>
      <c r="F56" s="3">
        <v>10</v>
      </c>
      <c r="G56" s="27">
        <f>IF(F56&gt;400,"b","")</f>
      </c>
      <c r="H56" s="28">
        <f>IF(H57&lt;4,"X","")</f>
      </c>
      <c r="I56" s="3">
        <v>10</v>
      </c>
      <c r="J56" s="27">
        <f>IF(I56&gt;400,"b","")</f>
      </c>
      <c r="K56" s="28">
        <f>IF(K57&lt;4,"X","")</f>
      </c>
      <c r="L56" s="3">
        <v>20</v>
      </c>
      <c r="M56" s="27">
        <f>IF(L56&gt;400,"b","")</f>
      </c>
      <c r="N56" s="28">
        <f>IF(N57&lt;4,"X","")</f>
      </c>
      <c r="O56" s="3">
        <v>10</v>
      </c>
      <c r="P56" s="27">
        <f>IF(O56&gt;400,"b","")</f>
      </c>
      <c r="Q56" s="28">
        <f>IF(Q57&lt;4,"X","")</f>
      </c>
      <c r="R56" s="48">
        <f t="shared" si="0"/>
        <v>11.486983549970352</v>
      </c>
      <c r="S56" s="50">
        <f>IF(R56="","",IF(R56&gt;200,"e",""))</f>
      </c>
    </row>
    <row r="57" spans="1:19" ht="12.75">
      <c r="A57" s="36" t="s">
        <v>95</v>
      </c>
      <c r="B57" s="11" t="s">
        <v>3</v>
      </c>
      <c r="C57" s="3">
        <v>74</v>
      </c>
      <c r="D57" s="29">
        <f>IF(C57&gt;104,"c","")</f>
      </c>
      <c r="E57" s="30">
        <f>COUNTBLANK(D55:D57)+COUNTBLANK(E55)</f>
        <v>4</v>
      </c>
      <c r="F57" s="3">
        <v>20</v>
      </c>
      <c r="G57" s="29">
        <f>IF(F57&gt;104,"c","")</f>
      </c>
      <c r="H57" s="30">
        <f>COUNTBLANK(G55:G57)+COUNTBLANK(H55)</f>
        <v>4</v>
      </c>
      <c r="I57" s="3">
        <v>62</v>
      </c>
      <c r="J57" s="29">
        <f>IF(I57&gt;104,"c","")</f>
      </c>
      <c r="K57" s="30">
        <f>COUNTBLANK(J55:J57)+COUNTBLANK(K55)</f>
        <v>4</v>
      </c>
      <c r="L57" s="3">
        <v>41</v>
      </c>
      <c r="M57" s="29">
        <f>IF(L57&gt;104,"c","")</f>
      </c>
      <c r="N57" s="30">
        <f>COUNTBLANK(M55:M57)+COUNTBLANK(N55)</f>
        <v>4</v>
      </c>
      <c r="O57" s="3">
        <v>10</v>
      </c>
      <c r="P57" s="29">
        <f>IF(O57&gt;104,"c","")</f>
      </c>
      <c r="Q57" s="30">
        <f>COUNTBLANK(P55:P57)+COUNTBLANK(Q55)</f>
        <v>4</v>
      </c>
      <c r="R57" s="49">
        <f t="shared" si="0"/>
        <v>32.74066169378557</v>
      </c>
      <c r="S57" s="51">
        <f>IF(R57="","",IF(R57&gt;35,"f",""))</f>
      </c>
    </row>
    <row r="58" spans="1:19" ht="12.75">
      <c r="A58" s="9" t="s">
        <v>105</v>
      </c>
      <c r="B58" s="10" t="s">
        <v>1</v>
      </c>
      <c r="C58" s="2">
        <v>238</v>
      </c>
      <c r="D58" s="26">
        <f>IF(C58&gt;10000,"a","")</f>
      </c>
      <c r="E58" s="55">
        <f>IF(C59&gt;=1,IF(C58&gt;1000,IF((C59/C58)&gt;0.1,IF((C59/C58)&gt;1,"1",(C59/C58)),""),""),"")</f>
      </c>
      <c r="F58" s="2">
        <v>74</v>
      </c>
      <c r="G58" s="26">
        <f>IF(F58&gt;10000,"a","")</f>
      </c>
      <c r="H58" s="55">
        <f>IF(F59&gt;=1,IF(F58&gt;1000,IF((F59/F58)&gt;0.1,IF((F59/F58)&gt;1,"1",(F59/F58)),""),""),"")</f>
      </c>
      <c r="I58" s="2">
        <v>63</v>
      </c>
      <c r="J58" s="26">
        <f>IF(I58&gt;10000,"a","")</f>
      </c>
      <c r="K58" s="55">
        <f>IF(I59&gt;=1,IF(I58&gt;1000,IF((I59/I58)&gt;0.1,IF((I59/I58)&gt;1,"1",(I59/I58)),""),""),"")</f>
      </c>
      <c r="L58" s="2">
        <v>292</v>
      </c>
      <c r="M58" s="26">
        <f>IF(L58&gt;10000,"a","")</f>
      </c>
      <c r="N58" s="55">
        <f>IF(L59&gt;=1,IF(L58&gt;1000,IF((L59/L58)&gt;0.1,IF((L59/L58)&gt;1,"1",(L59/L58)),""),""),"")</f>
      </c>
      <c r="O58" s="2">
        <v>10</v>
      </c>
      <c r="P58" s="26">
        <f>IF(O58&gt;10000,"a","")</f>
      </c>
      <c r="Q58" s="55">
        <f>IF(O59&gt;=1,IF(O58&gt;1000,IF((O59/O58)&gt;0.1,IF((O59/O58)&gt;1,"1",(O59/O58)),""),""),"")</f>
      </c>
      <c r="R58" s="47">
        <f>IF(C58+F58+L58+I58+O58&gt;0,(IF(C58&gt;0,C58,1)*IF(F58&gt;0,F58,1)*IF(I58&gt;0,I58,1)*IF(L58&gt;0,L58,1)*IF(O58&gt;0,O58,1))^(1/(IF(C58&gt;0,1,0)+IF(F58&gt;0,1,0)+IF(I58&gt;0,1,0)+IF(L58&gt;0,1,0)+IF(O58&gt;0,1,0))),"")</f>
        <v>79.81902445273124</v>
      </c>
      <c r="S58" s="68"/>
    </row>
    <row r="59" spans="1:19" ht="12.75">
      <c r="A59" s="5" t="s">
        <v>64</v>
      </c>
      <c r="B59" s="11" t="s">
        <v>2</v>
      </c>
      <c r="C59" s="3">
        <v>10</v>
      </c>
      <c r="D59" s="27">
        <f>IF(C59&gt;400,"b","")</f>
      </c>
      <c r="E59" s="28">
        <f>IF(E60&lt;4,"X","")</f>
      </c>
      <c r="F59" s="3">
        <v>10</v>
      </c>
      <c r="G59" s="27">
        <f>IF(F59&gt;400,"b","")</f>
      </c>
      <c r="H59" s="28">
        <f>IF(H60&lt;4,"X","")</f>
      </c>
      <c r="I59" s="3">
        <v>10</v>
      </c>
      <c r="J59" s="27">
        <f>IF(I59&gt;400,"b","")</f>
      </c>
      <c r="K59" s="28">
        <f>IF(K60&lt;4,"X","")</f>
      </c>
      <c r="L59" s="3">
        <v>31</v>
      </c>
      <c r="M59" s="27">
        <f>IF(L59&gt;400,"b","")</f>
      </c>
      <c r="N59" s="28">
        <f>IF(N60&lt;4,"X","")</f>
      </c>
      <c r="O59" s="3">
        <v>10</v>
      </c>
      <c r="P59" s="27">
        <f>IF(O59&gt;400,"b","")</f>
      </c>
      <c r="Q59" s="28">
        <f>IF(Q60&lt;4,"X","")</f>
      </c>
      <c r="R59" s="48">
        <f>IF(C59+F59+L59+I59+O59&gt;0,(IF(C59&gt;0,C59,1)*IF(F59&gt;0,F59,1)*IF(I59&gt;0,I59,1)*IF(L59&gt;0,L59,1)*IF(O59&gt;0,O59,1))^(1/(IF(C59&gt;0,1,0)+IF(F59&gt;0,1,0)+IF(I59&gt;0,1,0)+IF(L59&gt;0,1,0)+IF(O59&gt;0,1,0))),"")</f>
        <v>12.539272451403498</v>
      </c>
      <c r="S59" s="68"/>
    </row>
    <row r="60" spans="1:19" ht="12.75">
      <c r="A60" s="36" t="s">
        <v>116</v>
      </c>
      <c r="B60" s="11" t="s">
        <v>3</v>
      </c>
      <c r="C60" s="3">
        <v>52</v>
      </c>
      <c r="D60" s="29">
        <f>IF(C60&gt;104,"c","")</f>
      </c>
      <c r="E60" s="30">
        <f>COUNTBLANK(D58:D60)+COUNTBLANK(E58)</f>
        <v>4</v>
      </c>
      <c r="F60" s="3">
        <v>31</v>
      </c>
      <c r="G60" s="29">
        <f>IF(F60&gt;104,"c","")</f>
      </c>
      <c r="H60" s="30">
        <f>COUNTBLANK(G58:G60)+COUNTBLANK(H58)</f>
        <v>4</v>
      </c>
      <c r="I60" s="3">
        <v>10</v>
      </c>
      <c r="J60" s="29">
        <f>IF(I60&gt;104,"c","")</f>
      </c>
      <c r="K60" s="30">
        <f>COUNTBLANK(J58:J60)+COUNTBLANK(K58)</f>
        <v>4</v>
      </c>
      <c r="L60" s="3">
        <v>52</v>
      </c>
      <c r="M60" s="29">
        <f>IF(L60&gt;104,"c","")</f>
      </c>
      <c r="N60" s="30">
        <f>COUNTBLANK(M58:M60)+COUNTBLANK(N58)</f>
        <v>4</v>
      </c>
      <c r="O60" s="3">
        <v>10</v>
      </c>
      <c r="P60" s="29">
        <f>IF(O60&gt;104,"c","")</f>
      </c>
      <c r="Q60" s="30">
        <f>COUNTBLANK(P58:P60)+COUNTBLANK(Q58)</f>
        <v>4</v>
      </c>
      <c r="R60" s="49">
        <f>IF(C60+F60+L60+I60+O60&gt;0,(IF(C60&gt;0,C60,1)*IF(F60&gt;0,F60,1)*IF(I60&gt;0,I60,1)*IF(L60&gt;0,L60,1)*IF(O60&gt;0,O60,1))^(1/(IF(C60&gt;0,1,0)+IF(F60&gt;0,1,0)+IF(I60&gt;0,1,0)+IF(L60&gt;0,1,0)+IF(O60&gt;0,1,0))),"")</f>
        <v>24.24787453563718</v>
      </c>
      <c r="S60" s="68"/>
    </row>
    <row r="61" spans="1:19" ht="12.75">
      <c r="A61" s="9" t="s">
        <v>19</v>
      </c>
      <c r="B61" s="10" t="s">
        <v>1</v>
      </c>
      <c r="C61" s="2">
        <v>41</v>
      </c>
      <c r="D61" s="26">
        <f>IF(C61&gt;10000,"a","")</f>
      </c>
      <c r="E61" s="55">
        <f>IF(C62&gt;=1,IF(C61&gt;1000,IF((C62/C61)&gt;0.1,IF((C62/C61)&gt;1,"1",(C62/C61)),""),""),"")</f>
      </c>
      <c r="F61" s="2">
        <v>24196</v>
      </c>
      <c r="G61" s="26" t="str">
        <f>IF(F61&gt;10000,"a","")</f>
        <v>a</v>
      </c>
      <c r="H61" s="55">
        <f>IF(F62&gt;=1,IF(F61&gt;1000,IF((F62/F61)&gt;0.1,IF((F62/F61)&gt;1,"1",(F62/F61)),""),""),"")</f>
        <v>1</v>
      </c>
      <c r="I61" s="2">
        <v>20</v>
      </c>
      <c r="J61" s="26">
        <f>IF(I61&gt;10000,"a","")</f>
      </c>
      <c r="K61" s="55">
        <f>IF(I62&gt;=1,IF(I61&gt;1000,IF((I62/I61)&gt;0.1,IF((I62/I61)&gt;1,"1",(I62/I61)),""),""),"")</f>
      </c>
      <c r="L61" s="2">
        <v>292</v>
      </c>
      <c r="M61" s="26">
        <f>IF(L61&gt;10000,"a","")</f>
      </c>
      <c r="N61" s="55">
        <f>IF(L62&gt;=1,IF(L61&gt;1000,IF((L62/L61)&gt;0.1,IF((L62/L61)&gt;1,"1",(L62/L61)),""),""),"")</f>
      </c>
      <c r="O61" s="2">
        <v>10</v>
      </c>
      <c r="P61" s="26">
        <f>IF(O61&gt;10000,"a","")</f>
      </c>
      <c r="Q61" s="55">
        <f>IF(O62&gt;=1,IF(O61&gt;1000,IF((O62/O61)&gt;0.1,IF((O62/O61)&gt;1,"1",(O62/O61)),""),""),"")</f>
      </c>
      <c r="R61" s="47">
        <f t="shared" si="0"/>
        <v>142.0980296332386</v>
      </c>
      <c r="S61" s="50">
        <f>IF(R61="","",IF(R61&gt;1000,"d",""))</f>
      </c>
    </row>
    <row r="62" spans="1:19" ht="12.75">
      <c r="A62" s="5" t="s">
        <v>65</v>
      </c>
      <c r="B62" s="11" t="s">
        <v>2</v>
      </c>
      <c r="C62" s="3">
        <v>31</v>
      </c>
      <c r="D62" s="27">
        <f>IF(C62&gt;400,"b","")</f>
      </c>
      <c r="E62" s="28">
        <f>IF(E63&lt;4,"X","")</f>
      </c>
      <c r="F62" s="3">
        <v>24196</v>
      </c>
      <c r="G62" s="27" t="str">
        <f>IF(F62&gt;400,"b","")</f>
        <v>b</v>
      </c>
      <c r="H62" s="28" t="str">
        <f>IF(H63&lt;4,"X","")</f>
        <v>X</v>
      </c>
      <c r="I62" s="3">
        <v>10</v>
      </c>
      <c r="J62" s="27">
        <f>IF(I62&gt;400,"b","")</f>
      </c>
      <c r="K62" s="28">
        <f>IF(K63&lt;4,"X","")</f>
      </c>
      <c r="L62" s="3">
        <v>10</v>
      </c>
      <c r="M62" s="27">
        <f>IF(L62&gt;400,"b","")</f>
      </c>
      <c r="N62" s="28">
        <f>IF(N63&lt;4,"X","")</f>
      </c>
      <c r="O62" s="3">
        <v>10</v>
      </c>
      <c r="P62" s="27">
        <f>IF(O62&gt;400,"b","")</f>
      </c>
      <c r="Q62" s="28">
        <f>IF(Q63&lt;4,"X","")</f>
      </c>
      <c r="R62" s="48">
        <f t="shared" si="0"/>
        <v>59.56910210209414</v>
      </c>
      <c r="S62" s="50">
        <f>IF(R62="","",IF(R62&gt;200,"e",""))</f>
      </c>
    </row>
    <row r="63" spans="1:19" ht="12.75">
      <c r="A63" s="5" t="s">
        <v>74</v>
      </c>
      <c r="B63" s="11" t="s">
        <v>3</v>
      </c>
      <c r="C63" s="3">
        <v>10</v>
      </c>
      <c r="D63" s="29">
        <f>IF(C63&gt;104,"c","")</f>
      </c>
      <c r="E63" s="30">
        <f>COUNTBLANK(D61:D63)+COUNTBLANK(E61)</f>
        <v>4</v>
      </c>
      <c r="F63" s="3">
        <v>2602</v>
      </c>
      <c r="G63" s="29" t="str">
        <f>IF(F63&gt;104,"c","")</f>
        <v>c</v>
      </c>
      <c r="H63" s="30">
        <f>COUNTBLANK(G61:G63)+COUNTBLANK(H61)</f>
        <v>0</v>
      </c>
      <c r="I63" s="3">
        <v>10</v>
      </c>
      <c r="J63" s="29">
        <f>IF(I63&gt;104,"c","")</f>
      </c>
      <c r="K63" s="30">
        <f>COUNTBLANK(J61:J63)+COUNTBLANK(K61)</f>
        <v>4</v>
      </c>
      <c r="L63" s="3">
        <v>10</v>
      </c>
      <c r="M63" s="29">
        <f>IF(L63&gt;104,"c","")</f>
      </c>
      <c r="N63" s="30">
        <f>COUNTBLANK(M61:M63)+COUNTBLANK(N61)</f>
        <v>4</v>
      </c>
      <c r="O63" s="3">
        <v>20</v>
      </c>
      <c r="P63" s="29">
        <f>IF(O63&gt;104,"c","")</f>
      </c>
      <c r="Q63" s="30">
        <f>COUNTBLANK(P61:P63)+COUNTBLANK(Q61)</f>
        <v>4</v>
      </c>
      <c r="R63" s="49">
        <f t="shared" si="0"/>
        <v>34.93553976100468</v>
      </c>
      <c r="S63" s="51">
        <f>IF(R63="","",IF(R63&gt;35,"f",""))</f>
      </c>
    </row>
    <row r="64" spans="1:19" ht="12.75">
      <c r="A64" s="9" t="s">
        <v>106</v>
      </c>
      <c r="B64" s="10" t="s">
        <v>1</v>
      </c>
      <c r="C64" s="2">
        <v>41</v>
      </c>
      <c r="D64" s="26">
        <f>IF(C64&gt;10000,"a","")</f>
      </c>
      <c r="E64" s="55">
        <f>IF(C65&gt;=1,IF(C64&gt;1000,IF((C65/C64)&gt;0.1,IF((C65/C64)&gt;1,"1",(C65/C64)),""),""),"")</f>
      </c>
      <c r="F64" s="2">
        <v>24196</v>
      </c>
      <c r="G64" s="26" t="str">
        <f>IF(F64&gt;10000,"a","")</f>
        <v>a</v>
      </c>
      <c r="H64" s="55">
        <f>IF(F65&gt;=1,IF(F64&gt;1000,IF((F65/F64)&gt;0.1,IF((F65/F64)&gt;1,"1",(F65/F64)),""),""),"")</f>
        <v>1</v>
      </c>
      <c r="I64" s="2">
        <v>10</v>
      </c>
      <c r="J64" s="26">
        <f>IF(I64&gt;10000,"a","")</f>
      </c>
      <c r="K64" s="55">
        <f>IF(I65&gt;=1,IF(I64&gt;1000,IF((I65/I64)&gt;0.1,IF((I65/I64)&gt;1,"1",(I65/I64)),""),""),"")</f>
      </c>
      <c r="L64" s="2">
        <v>74</v>
      </c>
      <c r="M64" s="26">
        <f>IF(L64&gt;10000,"a","")</f>
      </c>
      <c r="N64" s="55">
        <f>IF(L65&gt;=1,IF(L64&gt;1000,IF((L65/L64)&gt;0.1,IF((L65/L64)&gt;1,"1",(L65/L64)),""),""),"")</f>
      </c>
      <c r="O64" s="2">
        <v>10</v>
      </c>
      <c r="P64" s="26">
        <f>IF(O64&gt;10000,"a","")</f>
      </c>
      <c r="Q64" s="55">
        <f>IF(O65&gt;=1,IF(O64&gt;1000,IF((O65/O64)&gt;0.1,IF((O65/O64)&gt;1,"1",(O65/O64)),""),""),"")</f>
      </c>
      <c r="R64" s="47">
        <f aca="true" t="shared" si="1" ref="R64:R72">IF(C64+F64+L64+I64+O64&gt;0,(IF(C64&gt;0,C64,1)*IF(F64&gt;0,F64,1)*IF(I64&gt;0,I64,1)*IF(L64&gt;0,L64,1)*IF(O64&gt;0,O64,1))^(1/(IF(C64&gt;0,1,0)+IF(F64&gt;0,1,0)+IF(I64&gt;0,1,0)+IF(L64&gt;0,1,0)+IF(O64&gt;0,1,0))),"")</f>
        <v>94.00518976619801</v>
      </c>
      <c r="S64" s="68"/>
    </row>
    <row r="65" spans="1:19" ht="12.75">
      <c r="A65" s="5" t="s">
        <v>65</v>
      </c>
      <c r="B65" s="11" t="s">
        <v>2</v>
      </c>
      <c r="C65" s="3">
        <v>20</v>
      </c>
      <c r="D65" s="27">
        <f>IF(C65&gt;400,"b","")</f>
      </c>
      <c r="E65" s="28">
        <f>IF(E66&lt;4,"X","")</f>
      </c>
      <c r="F65" s="3">
        <v>24196</v>
      </c>
      <c r="G65" s="27" t="str">
        <f>IF(F65&gt;400,"b","")</f>
        <v>b</v>
      </c>
      <c r="H65" s="28" t="str">
        <f>IF(H66&lt;4,"X","")</f>
        <v>X</v>
      </c>
      <c r="I65" s="3">
        <v>10</v>
      </c>
      <c r="J65" s="27">
        <f>IF(I65&gt;400,"b","")</f>
      </c>
      <c r="K65" s="28">
        <f>IF(K66&lt;4,"X","")</f>
      </c>
      <c r="L65" s="3">
        <v>10</v>
      </c>
      <c r="M65" s="27">
        <f>IF(L65&gt;400,"b","")</f>
      </c>
      <c r="N65" s="28">
        <f>IF(N66&lt;4,"X","")</f>
      </c>
      <c r="O65" s="3">
        <v>10</v>
      </c>
      <c r="P65" s="27">
        <f>IF(O65&gt;400,"b","")</f>
      </c>
      <c r="Q65" s="28">
        <f>IF(Q66&lt;4,"X","")</f>
      </c>
      <c r="R65" s="48">
        <f t="shared" si="1"/>
        <v>54.570095560581784</v>
      </c>
      <c r="S65" s="68"/>
    </row>
    <row r="66" spans="1:19" ht="12.75">
      <c r="A66" s="5" t="s">
        <v>117</v>
      </c>
      <c r="B66" s="11" t="s">
        <v>3</v>
      </c>
      <c r="C66" s="3">
        <v>41</v>
      </c>
      <c r="D66" s="29">
        <f>IF(C66&gt;104,"c","")</f>
      </c>
      <c r="E66" s="30">
        <f>COUNTBLANK(D64:D66)+COUNTBLANK(E64)</f>
        <v>4</v>
      </c>
      <c r="F66" s="3">
        <v>2382</v>
      </c>
      <c r="G66" s="29" t="str">
        <f>IF(F66&gt;104,"c","")</f>
        <v>c</v>
      </c>
      <c r="H66" s="30">
        <f>COUNTBLANK(G64:G66)+COUNTBLANK(H64)</f>
        <v>0</v>
      </c>
      <c r="I66" s="3">
        <v>10</v>
      </c>
      <c r="J66" s="29">
        <f>IF(I66&gt;104,"c","")</f>
      </c>
      <c r="K66" s="30">
        <f>COUNTBLANK(J64:J66)+COUNTBLANK(K64)</f>
        <v>4</v>
      </c>
      <c r="L66" s="3">
        <v>10</v>
      </c>
      <c r="M66" s="29">
        <f>IF(L66&gt;104,"c","")</f>
      </c>
      <c r="N66" s="30">
        <f>COUNTBLANK(M64:M66)+COUNTBLANK(N64)</f>
        <v>4</v>
      </c>
      <c r="O66" s="3">
        <v>10</v>
      </c>
      <c r="P66" s="29">
        <f>IF(O66&gt;104,"c","")</f>
      </c>
      <c r="Q66" s="30">
        <f>COUNTBLANK(P64:P66)+COUNTBLANK(Q64)</f>
        <v>4</v>
      </c>
      <c r="R66" s="49">
        <f t="shared" si="1"/>
        <v>39.622796393094895</v>
      </c>
      <c r="S66" s="68"/>
    </row>
    <row r="67" spans="1:19" ht="12.75">
      <c r="A67" s="9" t="s">
        <v>66</v>
      </c>
      <c r="B67" s="10" t="s">
        <v>1</v>
      </c>
      <c r="C67" s="2">
        <v>30</v>
      </c>
      <c r="D67" s="26">
        <f>IF(C67&gt;10000,"a","")</f>
      </c>
      <c r="E67" s="55">
        <f>IF(C68&gt;=1,IF(C67&gt;1000,IF((C68/C67)&gt;0.1,IF((C68/C67)&gt;1,"1",(C68/C67)),""),""),"")</f>
      </c>
      <c r="F67" s="2">
        <v>216</v>
      </c>
      <c r="G67" s="26">
        <f>IF(F67&gt;10000,"a","")</f>
      </c>
      <c r="H67" s="55">
        <f>IF(F68&gt;=1,IF(F67&gt;1000,IF((F68/F67)&gt;0.1,IF((F68/F67)&gt;1,"1",(F68/F67)),""),""),"")</f>
      </c>
      <c r="I67" s="2">
        <v>41</v>
      </c>
      <c r="J67" s="26">
        <f>IF(I67&gt;10000,"a","")</f>
      </c>
      <c r="K67" s="55">
        <f>IF(I68&gt;=1,IF(I67&gt;1000,IF((I68/I67)&gt;0.1,IF((I68/I67)&gt;1,"1",(I68/I67)),""),""),"")</f>
      </c>
      <c r="L67" s="2">
        <v>504</v>
      </c>
      <c r="M67" s="26">
        <f>IF(L67&gt;10000,"a","")</f>
      </c>
      <c r="N67" s="55">
        <f>IF(L68&gt;=1,IF(L67&gt;1000,IF((L68/L67)&gt;0.1,IF((L68/L67)&gt;1,"1",(L68/L67)),""),""),"")</f>
      </c>
      <c r="O67" s="2">
        <v>10</v>
      </c>
      <c r="P67" s="26">
        <f>IF(O67&gt;10000,"a","")</f>
      </c>
      <c r="Q67" s="55">
        <f>IF(O68&gt;=1,IF(O67&gt;1000,IF((O68/O67)&gt;0.1,IF((O68/O67)&gt;1,"1",(O68/O67)),""),""),"")</f>
      </c>
      <c r="R67" s="47">
        <f t="shared" si="1"/>
        <v>66.88948924950151</v>
      </c>
      <c r="S67" s="68"/>
    </row>
    <row r="68" spans="1:19" ht="12.75">
      <c r="A68" s="5" t="s">
        <v>67</v>
      </c>
      <c r="B68" s="11" t="s">
        <v>2</v>
      </c>
      <c r="C68" s="3">
        <v>20</v>
      </c>
      <c r="D68" s="27">
        <f>IF(C68&gt;400,"b","")</f>
      </c>
      <c r="E68" s="28">
        <f>IF(E69&lt;4,"X","")</f>
      </c>
      <c r="F68" s="3">
        <v>122</v>
      </c>
      <c r="G68" s="27">
        <f>IF(F68&gt;400,"b","")</f>
      </c>
      <c r="H68" s="28">
        <f>IF(H69&lt;4,"X","")</f>
      </c>
      <c r="I68" s="3">
        <v>31</v>
      </c>
      <c r="J68" s="27">
        <f>IF(I68&gt;400,"b","")</f>
      </c>
      <c r="K68" s="28">
        <f>IF(K69&lt;4,"X","")</f>
      </c>
      <c r="L68" s="3">
        <v>259</v>
      </c>
      <c r="M68" s="27">
        <f>IF(L68&gt;400,"b","")</f>
      </c>
      <c r="N68" s="28">
        <f>IF(N69&lt;4,"X","")</f>
      </c>
      <c r="O68" s="3">
        <v>10</v>
      </c>
      <c r="P68" s="27">
        <f>IF(O68&gt;400,"b","")</f>
      </c>
      <c r="Q68" s="28">
        <f>IF(Q69&lt;4,"X","")</f>
      </c>
      <c r="R68" s="48">
        <f t="shared" si="1"/>
        <v>45.54180682885781</v>
      </c>
      <c r="S68" s="68"/>
    </row>
    <row r="69" spans="1:19" ht="12.75">
      <c r="A69" s="36" t="s">
        <v>91</v>
      </c>
      <c r="B69" s="11" t="s">
        <v>3</v>
      </c>
      <c r="C69" s="3">
        <v>10</v>
      </c>
      <c r="D69" s="29">
        <f>IF(C69&gt;104,"c","")</f>
      </c>
      <c r="E69" s="30">
        <f>COUNTBLANK(D67:D69)+COUNTBLANK(E67)</f>
        <v>4</v>
      </c>
      <c r="F69" s="3">
        <v>20</v>
      </c>
      <c r="G69" s="29">
        <f>IF(F69&gt;104,"c","")</f>
      </c>
      <c r="H69" s="30">
        <f>COUNTBLANK(G67:G69)+COUNTBLANK(H67)</f>
        <v>4</v>
      </c>
      <c r="I69" s="3">
        <v>10</v>
      </c>
      <c r="J69" s="29">
        <f>IF(I69&gt;104,"c","")</f>
      </c>
      <c r="K69" s="30">
        <f>COUNTBLANK(J67:J69)+COUNTBLANK(K67)</f>
        <v>4</v>
      </c>
      <c r="L69" s="3">
        <v>98</v>
      </c>
      <c r="M69" s="29">
        <f>IF(L69&gt;104,"c","")</f>
      </c>
      <c r="N69" s="30">
        <f>COUNTBLANK(M67:M69)+COUNTBLANK(N67)</f>
        <v>4</v>
      </c>
      <c r="O69" s="3">
        <v>10</v>
      </c>
      <c r="P69" s="29">
        <f>IF(O69&gt;104,"c","")</f>
      </c>
      <c r="Q69" s="30">
        <f>COUNTBLANK(P67:P69)+COUNTBLANK(Q67)</f>
        <v>4</v>
      </c>
      <c r="R69" s="49">
        <f t="shared" si="1"/>
        <v>18.132229791242835</v>
      </c>
      <c r="S69" s="68"/>
    </row>
    <row r="70" spans="1:19" ht="12.75">
      <c r="A70" s="9" t="s">
        <v>99</v>
      </c>
      <c r="B70" s="10" t="s">
        <v>1</v>
      </c>
      <c r="C70" s="2">
        <v>30</v>
      </c>
      <c r="D70" s="26">
        <f>IF(C70&gt;10000,"a","")</f>
      </c>
      <c r="E70" s="55">
        <f>IF(C71&gt;=1,IF(C70&gt;1000,IF((C71/C70)&gt;0.1,IF((C71/C70)&gt;1,"1",(C71/C70)),""),""),"")</f>
      </c>
      <c r="F70" s="2">
        <v>309</v>
      </c>
      <c r="G70" s="26">
        <f>IF(F70&gt;10000,"a","")</f>
      </c>
      <c r="H70" s="55">
        <f>IF(F71&gt;=1,IF(F70&gt;1000,IF((F71/F70)&gt;0.1,IF((F71/F70)&gt;1,"1",(F71/F70)),""),""),"")</f>
      </c>
      <c r="I70" s="2">
        <v>10</v>
      </c>
      <c r="J70" s="26">
        <f>IF(I70&gt;10000,"a","")</f>
      </c>
      <c r="K70" s="55">
        <f>IF(I71&gt;=1,IF(I70&gt;1000,IF((I71/I70)&gt;0.1,IF((I71/I70)&gt;1,"1",(I71/I70)),""),""),"")</f>
      </c>
      <c r="L70" s="2">
        <v>419</v>
      </c>
      <c r="M70" s="26">
        <f>IF(L70&gt;10000,"a","")</f>
      </c>
      <c r="N70" s="55">
        <f>IF(L71&gt;=1,IF(L70&gt;1000,IF((L71/L70)&gt;0.1,IF((L71/L70)&gt;1,"1",(L71/L70)),""),""),"")</f>
      </c>
      <c r="O70" s="2">
        <v>10</v>
      </c>
      <c r="P70" s="26">
        <f>IF(O70&gt;10000,"a","")</f>
      </c>
      <c r="Q70" s="55">
        <f>IF(O71&gt;=1,IF(O70&gt;1000,IF((O71/O70)&gt;0.1,IF((O71/O70)&gt;1,"1",(O71/O70)),""),""),"")</f>
      </c>
      <c r="R70" s="47">
        <f t="shared" si="1"/>
        <v>52.2226314124127</v>
      </c>
      <c r="S70" s="50">
        <f>IF(R67="","",IF(R67&gt;1000,"d",""))</f>
      </c>
    </row>
    <row r="71" spans="1:19" ht="12.75">
      <c r="A71" s="5" t="s">
        <v>118</v>
      </c>
      <c r="B71" s="11" t="s">
        <v>2</v>
      </c>
      <c r="C71" s="3">
        <v>30</v>
      </c>
      <c r="D71" s="27">
        <f>IF(C71&gt;400,"b","")</f>
      </c>
      <c r="E71" s="28"/>
      <c r="F71" s="3">
        <v>213</v>
      </c>
      <c r="G71" s="27">
        <f>IF(F71&gt;400,"b","")</f>
      </c>
      <c r="H71" s="28"/>
      <c r="I71" s="3">
        <v>10</v>
      </c>
      <c r="J71" s="27">
        <f>IF(I71&gt;400,"b","")</f>
      </c>
      <c r="K71" s="28">
        <f>IF(K72&lt;4,"X","")</f>
      </c>
      <c r="L71" s="3">
        <v>272</v>
      </c>
      <c r="M71" s="27">
        <f>IF(L71&gt;400,"b","")</f>
      </c>
      <c r="N71" s="28"/>
      <c r="O71" s="3">
        <v>10</v>
      </c>
      <c r="P71" s="27">
        <f>IF(O71&gt;400,"b","")</f>
      </c>
      <c r="Q71" s="28"/>
      <c r="R71" s="48">
        <f t="shared" si="1"/>
        <v>44.46455522236588</v>
      </c>
      <c r="S71" s="50">
        <f>IF(R68="","",IF(R68&gt;200,"e",""))</f>
      </c>
    </row>
    <row r="72" spans="1:19" ht="12.75">
      <c r="A72" s="36" t="s">
        <v>123</v>
      </c>
      <c r="B72" s="11" t="s">
        <v>3</v>
      </c>
      <c r="C72" s="3">
        <v>10</v>
      </c>
      <c r="D72" s="29">
        <f>IF(C72&gt;104,"c","")</f>
      </c>
      <c r="E72" s="30">
        <f>COUNTBLANK(D70:D72)+COUNTBLANK(E70)</f>
        <v>4</v>
      </c>
      <c r="F72" s="3">
        <v>63</v>
      </c>
      <c r="G72" s="29">
        <f>IF(F72&gt;104,"c","")</f>
      </c>
      <c r="H72" s="30">
        <f>COUNTBLANK(G70:G72)+COUNTBLANK(H70)</f>
        <v>4</v>
      </c>
      <c r="I72" s="3">
        <v>10</v>
      </c>
      <c r="J72" s="29">
        <f>IF(I72&gt;104,"c","")</f>
      </c>
      <c r="K72" s="30">
        <f>COUNTBLANK(J70:J72)+COUNTBLANK(K70)</f>
        <v>4</v>
      </c>
      <c r="L72" s="3">
        <v>74</v>
      </c>
      <c r="M72" s="29">
        <f>IF(L72&gt;104,"c","")</f>
      </c>
      <c r="N72" s="30">
        <f>COUNTBLANK(M70:M72)+COUNTBLANK(N70)</f>
        <v>4</v>
      </c>
      <c r="O72" s="3">
        <v>10</v>
      </c>
      <c r="P72" s="29">
        <f>IF(O72&gt;104,"c","")</f>
      </c>
      <c r="Q72" s="30">
        <f>COUNTBLANK(P70:P72)+COUNTBLANK(Q70)</f>
        <v>4</v>
      </c>
      <c r="R72" s="49">
        <f t="shared" si="1"/>
        <v>21.56326170712707</v>
      </c>
      <c r="S72" s="51">
        <f>IF(R69="","",IF(R69&gt;35,"f",""))</f>
      </c>
    </row>
    <row r="73" spans="1:19" ht="12.75">
      <c r="A73" s="21"/>
      <c r="B73" s="22"/>
      <c r="C73" s="23"/>
      <c r="D73" s="19"/>
      <c r="E73" s="19"/>
      <c r="F73" s="23"/>
      <c r="G73" s="19"/>
      <c r="H73" s="24"/>
      <c r="I73" s="23"/>
      <c r="J73" s="19"/>
      <c r="K73" s="24"/>
      <c r="L73" s="23"/>
      <c r="M73" s="19"/>
      <c r="N73" s="25"/>
      <c r="O73" s="23"/>
      <c r="P73" s="19"/>
      <c r="Q73" s="25"/>
      <c r="R73" s="20"/>
      <c r="S73" s="16"/>
    </row>
    <row r="74" spans="1:19" ht="18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</row>
    <row r="75" spans="1:19" ht="12.75">
      <c r="A75" s="6"/>
      <c r="B75" s="7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  <c r="R75" s="20"/>
      <c r="S75" s="16"/>
    </row>
    <row r="76" spans="1:19" ht="12.75">
      <c r="A76" s="17" t="s">
        <v>0</v>
      </c>
      <c r="B76" s="18"/>
      <c r="C76" s="80">
        <v>40392</v>
      </c>
      <c r="D76" s="81"/>
      <c r="E76" s="33"/>
      <c r="F76" s="80">
        <v>40399</v>
      </c>
      <c r="G76" s="81"/>
      <c r="H76" s="33"/>
      <c r="I76" s="80">
        <v>40406</v>
      </c>
      <c r="J76" s="81"/>
      <c r="K76" s="33"/>
      <c r="L76" s="80">
        <v>40413</v>
      </c>
      <c r="M76" s="81"/>
      <c r="N76" s="33"/>
      <c r="O76" s="80">
        <v>40420</v>
      </c>
      <c r="P76" s="81"/>
      <c r="Q76" s="33"/>
      <c r="R76" s="45" t="s">
        <v>38</v>
      </c>
      <c r="S76" s="46"/>
    </row>
    <row r="77" spans="1:19" ht="12.75">
      <c r="A77" s="9" t="s">
        <v>68</v>
      </c>
      <c r="B77" s="10" t="s">
        <v>1</v>
      </c>
      <c r="C77" s="2">
        <v>110</v>
      </c>
      <c r="D77" s="26">
        <f>IF(C77&gt;10000,"a","")</f>
      </c>
      <c r="E77" s="55">
        <f>IF(C78&gt;=1,IF(C77&gt;1000,IF((C78/C77)&gt;0.1,IF((C78/C77)&gt;1,"1",(C78/C77)),""),""),"")</f>
      </c>
      <c r="F77" s="2">
        <v>98</v>
      </c>
      <c r="G77" s="26">
        <f>IF(F77&gt;10000,"a","")</f>
      </c>
      <c r="H77" s="55">
        <f>IF(F78&gt;=1,IF(F77&gt;1000,IF((F78/F77)&gt;0.1,IF((F78/F77)&gt;1,"1",(F78/F77)),""),""),"")</f>
      </c>
      <c r="I77" s="2">
        <v>10</v>
      </c>
      <c r="J77" s="26">
        <f>IF(I77&gt;10000,"a","")</f>
      </c>
      <c r="K77" s="55">
        <f>IF(I78&gt;=1,IF(I77&gt;1000,IF((I78/I77)&gt;0.1,IF((I78/I77)&gt;1,"1",(I78/I77)),""),""),"")</f>
      </c>
      <c r="L77" s="2">
        <v>74</v>
      </c>
      <c r="M77" s="26">
        <f>IF(L77&gt;10000,"a","")</f>
      </c>
      <c r="N77" s="55">
        <f>IF(L78&gt;=1,IF(L77&gt;1000,IF((L78/L77)&gt;0.1,IF((L78/L77)&gt;1,"1",(L78/L77)),""),""),"")</f>
      </c>
      <c r="O77" s="2">
        <v>116</v>
      </c>
      <c r="P77" s="26">
        <f>IF(O77&gt;10000,"a","")</f>
      </c>
      <c r="Q77" s="55">
        <f>IF(O78&gt;=1,IF(O77&gt;1000,IF((O78/O77)&gt;0.1,IF((O78/O77)&gt;1,"1",(O78/O77)),""),""),"")</f>
      </c>
      <c r="R77" s="47">
        <f aca="true" t="shared" si="2" ref="R77:R82">IF(C77+F77+L77+I77+O77&gt;0,(IF(C77&gt;0,C77,1)*IF(F77&gt;0,F77,1)*IF(I77&gt;0,I77,1)*IF(L77&gt;0,L77,1)*IF(O77&gt;0,O77,1))^(1/(IF(C77&gt;0,1,0)+IF(F77&gt;0,1,0)+IF(I77&gt;0,1,0)+IF(L77&gt;0,1,0)+IF(O77&gt;0,1,0))),"")</f>
        <v>62.124326564718835</v>
      </c>
      <c r="S77" s="50">
        <f>IF(R77="","",IF(R77&gt;1000,"d",""))</f>
      </c>
    </row>
    <row r="78" spans="1:19" ht="12.75">
      <c r="A78" s="5" t="s">
        <v>96</v>
      </c>
      <c r="B78" s="11" t="s">
        <v>2</v>
      </c>
      <c r="C78" s="3">
        <v>110</v>
      </c>
      <c r="D78" s="27">
        <f>IF(C78&gt;400,"b","")</f>
      </c>
      <c r="E78" s="28">
        <f>IF(E79&lt;4,"X","")</f>
      </c>
      <c r="F78" s="3">
        <v>86</v>
      </c>
      <c r="G78" s="27">
        <f>IF(F78&gt;400,"b","")</f>
      </c>
      <c r="H78" s="28">
        <f>IF(H79&lt;4,"X","")</f>
      </c>
      <c r="I78" s="3">
        <v>10</v>
      </c>
      <c r="J78" s="27">
        <f>IF(I78&gt;400,"b","")</f>
      </c>
      <c r="K78" s="28">
        <f>IF(K79&lt;4,"X","")</f>
      </c>
      <c r="L78" s="3">
        <v>52</v>
      </c>
      <c r="M78" s="27">
        <f>IF(L78&gt;400,"b","")</f>
      </c>
      <c r="N78" s="28">
        <f>IF(N79&lt;4,"X","")</f>
      </c>
      <c r="O78" s="3">
        <v>52</v>
      </c>
      <c r="P78" s="27">
        <f>IF(O78&gt;400,"b","")</f>
      </c>
      <c r="Q78" s="28">
        <f>IF(Q79&lt;4,"X","")</f>
      </c>
      <c r="R78" s="47">
        <f t="shared" si="2"/>
        <v>48.03740789056485</v>
      </c>
      <c r="S78" s="50">
        <f>IF(R78="","",IF(R78&gt;200,"e",""))</f>
      </c>
    </row>
    <row r="79" spans="1:19" ht="12.75">
      <c r="A79" s="5" t="s">
        <v>97</v>
      </c>
      <c r="B79" s="11" t="s">
        <v>3</v>
      </c>
      <c r="C79" s="3">
        <v>10</v>
      </c>
      <c r="D79" s="29">
        <f>IF(C79&gt;104,"c","")</f>
      </c>
      <c r="E79" s="30">
        <f>COUNTBLANK(D77:D79)+COUNTBLANK(E77)</f>
        <v>4</v>
      </c>
      <c r="F79" s="3">
        <v>10</v>
      </c>
      <c r="G79" s="29">
        <f>IF(F79&gt;104,"c","")</f>
      </c>
      <c r="H79" s="30">
        <f>COUNTBLANK(G77:G79)+COUNTBLANK(H77)</f>
        <v>4</v>
      </c>
      <c r="I79" s="3">
        <v>20</v>
      </c>
      <c r="J79" s="29">
        <f>IF(I79&gt;104,"c","")</f>
      </c>
      <c r="K79" s="30">
        <f>COUNTBLANK(J77:J79)+COUNTBLANK(K77)</f>
        <v>4</v>
      </c>
      <c r="L79" s="3">
        <v>20</v>
      </c>
      <c r="M79" s="29">
        <f>IF(L79&gt;104,"c","")</f>
      </c>
      <c r="N79" s="30">
        <f>COUNTBLANK(M77:M79)+COUNTBLANK(N77)</f>
        <v>4</v>
      </c>
      <c r="O79" s="3">
        <v>10</v>
      </c>
      <c r="P79" s="29">
        <f>IF(O79&gt;104,"c","")</f>
      </c>
      <c r="Q79" s="30">
        <f>COUNTBLANK(P77:P79)+COUNTBLANK(Q77)</f>
        <v>4</v>
      </c>
      <c r="R79" s="47">
        <f t="shared" si="2"/>
        <v>13.195079107728946</v>
      </c>
      <c r="S79" s="51">
        <f>IF(R79="","",IF(R79&gt;35,"f",""))</f>
      </c>
    </row>
    <row r="80" spans="1:19" ht="12.75">
      <c r="A80" s="5" t="s">
        <v>128</v>
      </c>
      <c r="B80" s="10" t="s">
        <v>1</v>
      </c>
      <c r="C80" s="2">
        <v>85</v>
      </c>
      <c r="D80" s="26">
        <f>IF(C80&gt;10000,"a","")</f>
      </c>
      <c r="E80" s="55">
        <f>IF(C81&gt;=1,IF(C80&gt;1000,IF((C81/C80)&gt;0.1,IF((C81/C80)&gt;1,"1",(C81/C80)),""),""),"")</f>
      </c>
      <c r="F80" s="2">
        <v>173</v>
      </c>
      <c r="G80" s="26">
        <f>IF(F80&gt;10000,"a","")</f>
      </c>
      <c r="H80" s="55">
        <f>IF(F81&gt;=1,IF(F80&gt;1000,IF((F81/F80)&gt;0.1,IF((F81/F80)&gt;1,"1",(F81/F80)),""),""),"")</f>
      </c>
      <c r="I80" s="2">
        <v>20</v>
      </c>
      <c r="J80" s="26">
        <f>IF(I80&gt;10000,"a","")</f>
      </c>
      <c r="K80" s="55">
        <f>IF(I81&gt;=1,IF(I80&gt;1000,IF((I81/I80)&gt;0.1,IF((I81/I80)&gt;1,"1",(I81/I80)),""),""),"")</f>
      </c>
      <c r="L80" s="2">
        <v>52</v>
      </c>
      <c r="M80" s="26">
        <f>IF(L80&gt;10000,"a","")</f>
      </c>
      <c r="N80" s="55">
        <f>IF(L81&gt;=1,IF(L80&gt;1000,IF((L81/L80)&gt;0.1,IF((L81/L80)&gt;1,"1",(L81/L80)),""),""),"")</f>
      </c>
      <c r="O80" s="2">
        <v>121</v>
      </c>
      <c r="P80" s="26">
        <f>IF(O80&gt;10000,"a","")</f>
      </c>
      <c r="Q80" s="55">
        <f>IF(O81&gt;=1,IF(O80&gt;1000,IF((O81/O80)&gt;0.1,IF((O81/O80)&gt;1,"1",(O81/O80)),""),""),"")</f>
      </c>
      <c r="R80" s="47">
        <f t="shared" si="2"/>
        <v>71.36031323343057</v>
      </c>
      <c r="S80" s="68"/>
    </row>
    <row r="81" spans="1:19" ht="12.75">
      <c r="A81" s="5" t="s">
        <v>119</v>
      </c>
      <c r="B81" s="11" t="s">
        <v>2</v>
      </c>
      <c r="C81" s="3">
        <v>74</v>
      </c>
      <c r="D81" s="27">
        <f>IF(C81&gt;400,"b","")</f>
      </c>
      <c r="E81" s="28">
        <f>IF(E82&lt;4,"X","")</f>
      </c>
      <c r="F81" s="3">
        <v>146</v>
      </c>
      <c r="G81" s="27">
        <f>IF(F81&gt;400,"b","")</f>
      </c>
      <c r="H81" s="28">
        <f>IF(H82&lt;4,"X","")</f>
      </c>
      <c r="I81" s="3">
        <v>20</v>
      </c>
      <c r="J81" s="27">
        <f>IF(I81&gt;400,"b","")</f>
      </c>
      <c r="K81" s="28">
        <f>IF(K82&lt;4,"X","")</f>
      </c>
      <c r="L81" s="3">
        <v>20</v>
      </c>
      <c r="M81" s="27">
        <f>IF(L81&gt;400,"b","")</f>
      </c>
      <c r="N81" s="28">
        <f>IF(N82&lt;4,"X","")</f>
      </c>
      <c r="O81" s="3">
        <v>109</v>
      </c>
      <c r="P81" s="27">
        <f>IF(O81&gt;400,"b","")</f>
      </c>
      <c r="Q81" s="28">
        <f>IF(Q82&lt;4,"X","")</f>
      </c>
      <c r="R81" s="47">
        <f t="shared" si="2"/>
        <v>54.27679724247531</v>
      </c>
      <c r="S81" s="68"/>
    </row>
    <row r="82" spans="1:19" ht="12.75">
      <c r="A82" s="5" t="s">
        <v>124</v>
      </c>
      <c r="B82" s="11" t="s">
        <v>3</v>
      </c>
      <c r="C82" s="3">
        <v>10</v>
      </c>
      <c r="D82" s="29">
        <f>IF(C82&gt;104,"c","")</f>
      </c>
      <c r="E82" s="30">
        <f>COUNTBLANK(D80:D82)+COUNTBLANK(E80)</f>
        <v>4</v>
      </c>
      <c r="F82" s="3">
        <v>20</v>
      </c>
      <c r="G82" s="29">
        <f>IF(F82&gt;104,"c","")</f>
      </c>
      <c r="H82" s="30">
        <f>COUNTBLANK(G80:G82)+COUNTBLANK(H80)</f>
        <v>4</v>
      </c>
      <c r="I82" s="3">
        <v>10</v>
      </c>
      <c r="J82" s="29">
        <f>IF(I82&gt;104,"c","")</f>
      </c>
      <c r="K82" s="30">
        <f>COUNTBLANK(J80:J82)+COUNTBLANK(K80)</f>
        <v>4</v>
      </c>
      <c r="L82" s="3">
        <v>30</v>
      </c>
      <c r="M82" s="29">
        <f>IF(L82&gt;104,"c","")</f>
      </c>
      <c r="N82" s="30">
        <f>COUNTBLANK(M80:M82)+COUNTBLANK(N80)</f>
        <v>4</v>
      </c>
      <c r="O82" s="3">
        <v>10</v>
      </c>
      <c r="P82" s="29">
        <f>IF(O82&gt;104,"c","")</f>
      </c>
      <c r="Q82" s="30">
        <f>COUNTBLANK(P80:P82)+COUNTBLANK(Q80)</f>
        <v>4</v>
      </c>
      <c r="R82" s="47">
        <f t="shared" si="2"/>
        <v>14.309690811052555</v>
      </c>
      <c r="S82" s="68"/>
    </row>
    <row r="83" spans="1:19" ht="12.75">
      <c r="A83" s="9" t="s">
        <v>69</v>
      </c>
      <c r="B83" s="10" t="s">
        <v>1</v>
      </c>
      <c r="C83" s="2">
        <v>20</v>
      </c>
      <c r="D83" s="26">
        <f>IF(C83&gt;10000,"a","")</f>
      </c>
      <c r="E83" s="55">
        <f>IF(C84&gt;=1,IF(C83&gt;1000,IF((C84/C83)&gt;0.1,IF((C84/C83)&gt;1,"1",(C84/C83)),""),""),"")</f>
      </c>
      <c r="F83" s="2">
        <v>20</v>
      </c>
      <c r="G83" s="26">
        <f>IF(F83&gt;10000,"a","")</f>
      </c>
      <c r="H83" s="55">
        <f>IF(F84&gt;=1,IF(F83&gt;1000,IF((F84/F83)&gt;0.1,IF((F84/F83)&gt;1,"1",(F84/F83)),""),""),"")</f>
      </c>
      <c r="I83" s="2">
        <v>31</v>
      </c>
      <c r="J83" s="26">
        <f>IF(I83&gt;10000,"a","")</f>
      </c>
      <c r="K83" s="55">
        <f>IF(I84&gt;=1,IF(I83&gt;1000,IF((I84/I83)&gt;0.1,IF((I84/I83)&gt;1,"1",(I84/I83)),""),""),"")</f>
      </c>
      <c r="L83" s="2">
        <v>10</v>
      </c>
      <c r="M83" s="26">
        <f>IF(L83&gt;10000,"a","")</f>
      </c>
      <c r="N83" s="55">
        <f>IF(L84&gt;=1,IF(L83&gt;1000,IF((L84/L83)&gt;0.1,IF((L84/L83)&gt;1,"1",(L84/L83)),""),""),"")</f>
      </c>
      <c r="O83" s="2">
        <v>31</v>
      </c>
      <c r="P83" s="26">
        <f>IF(O83&gt;10000,"a","")</f>
      </c>
      <c r="Q83" s="55">
        <f>IF(O84&gt;=1,IF(O83&gt;1000,IF((O84/O83)&gt;0.1,IF((O84/O83)&gt;1,"1",(O84/O83)),""),""),"")</f>
      </c>
      <c r="R83" s="47">
        <f aca="true" t="shared" si="3" ref="R83:R127">IF(C83+F83+L83+I83+O83&gt;0,(IF(C83&gt;0,C83,1)*IF(F83&gt;0,F83,1)*IF(I83&gt;0,I83,1)*IF(L83&gt;0,L83,1)*IF(O83&gt;0,O83,1))^(1/(IF(C83&gt;0,1,0)+IF(F83&gt;0,1,0)+IF(I83&gt;0,1,0)+IF(L83&gt;0,1,0)+IF(O83&gt;0,1,0))),"")</f>
        <v>20.74706539264417</v>
      </c>
      <c r="S83" s="50">
        <f>IF(R83="","",IF(R83&gt;1000,"d",""))</f>
      </c>
    </row>
    <row r="84" spans="1:19" ht="12.75">
      <c r="A84" s="5" t="s">
        <v>70</v>
      </c>
      <c r="B84" s="11" t="s">
        <v>2</v>
      </c>
      <c r="C84" s="3">
        <v>10</v>
      </c>
      <c r="D84" s="27">
        <f>IF(C84&gt;400,"b","")</f>
      </c>
      <c r="E84" s="28">
        <f>IF(E85&lt;4,"X","")</f>
      </c>
      <c r="F84" s="3">
        <v>10</v>
      </c>
      <c r="G84" s="27">
        <f>IF(F84&gt;400,"b","")</f>
      </c>
      <c r="H84" s="28">
        <f>IF(H85&lt;4,"X","")</f>
      </c>
      <c r="I84" s="3">
        <v>10</v>
      </c>
      <c r="J84" s="27">
        <f>IF(I84&gt;400,"b","")</f>
      </c>
      <c r="K84" s="28">
        <f>IF(K85&lt;4,"X","")</f>
      </c>
      <c r="L84" s="3">
        <v>10</v>
      </c>
      <c r="M84" s="27">
        <f>IF(L84&gt;400,"b","")</f>
      </c>
      <c r="N84" s="28">
        <f>IF(N85&lt;4,"X","")</f>
      </c>
      <c r="O84" s="3">
        <v>31</v>
      </c>
      <c r="P84" s="27">
        <f>IF(O84&gt;400,"b","")</f>
      </c>
      <c r="Q84" s="28">
        <f>IF(Q85&lt;4,"X","")</f>
      </c>
      <c r="R84" s="48">
        <f t="shared" si="3"/>
        <v>12.539272451403498</v>
      </c>
      <c r="S84" s="50">
        <f>IF(R84="","",IF(R84&gt;200,"e",""))</f>
      </c>
    </row>
    <row r="85" spans="1:19" ht="12.75">
      <c r="A85" s="5" t="s">
        <v>71</v>
      </c>
      <c r="B85" s="11" t="s">
        <v>3</v>
      </c>
      <c r="C85" s="3">
        <v>10</v>
      </c>
      <c r="D85" s="29">
        <f>IF(C85&gt;104,"c","")</f>
      </c>
      <c r="E85" s="30">
        <f>COUNTBLANK(D83:D85)+COUNTBLANK(E83)</f>
        <v>4</v>
      </c>
      <c r="F85" s="3">
        <v>20</v>
      </c>
      <c r="G85" s="29">
        <f>IF(F85&gt;104,"c","")</f>
      </c>
      <c r="H85" s="30">
        <f>COUNTBLANK(G83:G85)+COUNTBLANK(H83)</f>
        <v>4</v>
      </c>
      <c r="I85" s="3">
        <v>10</v>
      </c>
      <c r="J85" s="29">
        <f>IF(I85&gt;104,"c","")</f>
      </c>
      <c r="K85" s="30">
        <f>COUNTBLANK(J83:J85)+COUNTBLANK(K83)</f>
        <v>4</v>
      </c>
      <c r="L85" s="3">
        <v>10</v>
      </c>
      <c r="M85" s="29">
        <f>IF(L85&gt;104,"c","")</f>
      </c>
      <c r="N85" s="30">
        <f>COUNTBLANK(M83:M85)+COUNTBLANK(N83)</f>
        <v>4</v>
      </c>
      <c r="O85" s="3">
        <v>10</v>
      </c>
      <c r="P85" s="29">
        <f>IF(O85&gt;104,"c","")</f>
      </c>
      <c r="Q85" s="30">
        <f>COUNTBLANK(P83:P85)+COUNTBLANK(Q83)</f>
        <v>4</v>
      </c>
      <c r="R85" s="49">
        <f t="shared" si="3"/>
        <v>11.486983549970352</v>
      </c>
      <c r="S85" s="51">
        <f>IF(R85="","",IF(R85&gt;35,"f",""))</f>
      </c>
    </row>
    <row r="86" spans="1:19" ht="12.75">
      <c r="A86" s="9" t="s">
        <v>72</v>
      </c>
      <c r="B86" s="10" t="s">
        <v>1</v>
      </c>
      <c r="C86" s="2">
        <v>20</v>
      </c>
      <c r="D86" s="26">
        <f>IF(C86&gt;10000,"a","")</f>
      </c>
      <c r="E86" s="55">
        <f>IF(C87&gt;=1,IF(C86&gt;1000,IF((C87/C86)&gt;0.1,IF((C87/C86)&gt;1,"1",(C87/C86)),""),""),"")</f>
      </c>
      <c r="F86" s="2">
        <v>187</v>
      </c>
      <c r="G86" s="26">
        <f>IF(F86&gt;10000,"a","")</f>
      </c>
      <c r="H86" s="55">
        <f>IF(F87&gt;=1,IF(F86&gt;1000,IF((F87/F86)&gt;0.1,IF((F87/F86)&gt;1,"1",(F87/F86)),""),""),"")</f>
      </c>
      <c r="I86" s="2">
        <v>10</v>
      </c>
      <c r="J86" s="26">
        <f>IF(I86&gt;10000,"a","")</f>
      </c>
      <c r="K86" s="55">
        <f>IF(I87&gt;=1,IF(I86&gt;1000,IF((I87/I86)&gt;0.1,IF((I87/I86)&gt;1,"1",(I87/I86)),""),""),"")</f>
      </c>
      <c r="L86" s="2">
        <v>10</v>
      </c>
      <c r="M86" s="26">
        <f>IF(L86&gt;10000,"a","")</f>
      </c>
      <c r="N86" s="55">
        <f>IF(L87&gt;=1,IF(L86&gt;1000,IF((L87/L86)&gt;0.1,IF((L87/L86)&gt;1,"1",(L87/L86)),""),""),"")</f>
      </c>
      <c r="O86" s="2">
        <v>10</v>
      </c>
      <c r="P86" s="26">
        <f>IF(O86&gt;10000,"a","")</f>
      </c>
      <c r="Q86" s="55">
        <f>IF(O87&gt;=1,IF(O86&gt;1000,IF((O87/O86)&gt;0.1,IF((O87/O86)&gt;1,"1",(O87/O86)),""),""),"")</f>
      </c>
      <c r="R86" s="47">
        <f t="shared" si="3"/>
        <v>20.63356737558334</v>
      </c>
      <c r="S86" s="50">
        <f>IF(R86="","",IF(R86&gt;1000,"d",""))</f>
      </c>
    </row>
    <row r="87" spans="1:19" ht="12.75">
      <c r="A87" s="5" t="s">
        <v>73</v>
      </c>
      <c r="B87" s="11" t="s">
        <v>2</v>
      </c>
      <c r="C87" s="3">
        <v>10</v>
      </c>
      <c r="D87" s="27">
        <f>IF(C87&gt;400,"b","")</f>
      </c>
      <c r="E87" s="28">
        <f>IF(E88&lt;4,"X","")</f>
      </c>
      <c r="F87" s="3">
        <v>10</v>
      </c>
      <c r="G87" s="27">
        <f>IF(F87&gt;400,"b","")</f>
      </c>
      <c r="H87" s="28">
        <f>IF(H88&lt;4,"X","")</f>
      </c>
      <c r="I87" s="3">
        <v>10</v>
      </c>
      <c r="J87" s="27">
        <f>IF(I87&gt;400,"b","")</f>
      </c>
      <c r="K87" s="28">
        <f>IF(K88&lt;4,"X","")</f>
      </c>
      <c r="L87" s="3">
        <v>10</v>
      </c>
      <c r="M87" s="27">
        <f>IF(L87&gt;400,"b","")</f>
      </c>
      <c r="N87" s="28">
        <f>IF(N88&lt;4,"X","")</f>
      </c>
      <c r="O87" s="3">
        <v>10</v>
      </c>
      <c r="P87" s="27">
        <f>IF(O87&gt;400,"b","")</f>
      </c>
      <c r="Q87" s="28">
        <f>IF(Q88&lt;4,"X","")</f>
      </c>
      <c r="R87" s="48">
        <f t="shared" si="3"/>
        <v>10.000000000000002</v>
      </c>
      <c r="S87" s="50">
        <f>IF(R87="","",IF(R87&gt;200,"e",""))</f>
      </c>
    </row>
    <row r="88" spans="1:19" ht="12.75">
      <c r="A88" s="5" t="s">
        <v>74</v>
      </c>
      <c r="B88" s="11" t="s">
        <v>3</v>
      </c>
      <c r="C88" s="4">
        <v>10</v>
      </c>
      <c r="D88" s="29">
        <f>IF(C88&gt;104,"c","")</f>
      </c>
      <c r="E88" s="30">
        <f>COUNTBLANK(D86:D88)+COUNTBLANK(E86)</f>
        <v>4</v>
      </c>
      <c r="F88" s="4">
        <v>10</v>
      </c>
      <c r="G88" s="29">
        <f>IF(F88&gt;104,"c","")</f>
      </c>
      <c r="H88" s="30">
        <f>COUNTBLANK(G86:G88)+COUNTBLANK(H86)</f>
        <v>4</v>
      </c>
      <c r="I88" s="4">
        <v>20</v>
      </c>
      <c r="J88" s="29">
        <f>IF(I88&gt;104,"c","")</f>
      </c>
      <c r="K88" s="30">
        <f>COUNTBLANK(J86:J88)+COUNTBLANK(K86)</f>
        <v>4</v>
      </c>
      <c r="L88" s="4">
        <v>10</v>
      </c>
      <c r="M88" s="29">
        <f>IF(L88&gt;104,"c","")</f>
      </c>
      <c r="N88" s="30">
        <f>COUNTBLANK(M86:M88)+COUNTBLANK(N86)</f>
        <v>4</v>
      </c>
      <c r="O88" s="4">
        <v>10</v>
      </c>
      <c r="P88" s="29">
        <f>IF(O88&gt;104,"c","")</f>
      </c>
      <c r="Q88" s="30">
        <f>COUNTBLANK(P86:P88)+COUNTBLANK(Q86)</f>
        <v>4</v>
      </c>
      <c r="R88" s="49">
        <f t="shared" si="3"/>
        <v>11.486983549970352</v>
      </c>
      <c r="S88" s="51">
        <f>IF(R88="","",IF(R88&gt;35,"f",""))</f>
      </c>
    </row>
    <row r="89" spans="1:19" ht="12.75">
      <c r="A89" s="9" t="s">
        <v>107</v>
      </c>
      <c r="B89" s="10" t="s">
        <v>1</v>
      </c>
      <c r="C89" s="2">
        <v>10</v>
      </c>
      <c r="D89" s="26">
        <f>IF(C89&gt;10000,"a","")</f>
      </c>
      <c r="E89" s="55">
        <f>IF(C90&gt;=1,IF(C89&gt;1000,IF((C90/C89)&gt;0.1,IF((C90/C89)&gt;1,"1",(C90/C89)),""),""),"")</f>
      </c>
      <c r="F89" s="2">
        <v>160</v>
      </c>
      <c r="G89" s="26">
        <f>IF(F89&gt;10000,"a","")</f>
      </c>
      <c r="H89" s="55">
        <f>IF(F90&gt;=1,IF(F89&gt;1000,IF((F90/F89)&gt;0.1,IF((F90/F89)&gt;1,"1",(F90/F89)),""),""),"")</f>
      </c>
      <c r="I89" s="2">
        <v>10</v>
      </c>
      <c r="J89" s="26">
        <f>IF(I89&gt;10000,"a","")</f>
      </c>
      <c r="K89" s="55">
        <f>IF(I90&gt;=1,IF(I89&gt;1000,IF((I90/I89)&gt;0.1,IF((I90/I89)&gt;1,"1",(I90/I89)),""),""),"")</f>
      </c>
      <c r="L89" s="2">
        <v>10</v>
      </c>
      <c r="M89" s="26">
        <f>IF(L89&gt;10000,"a","")</f>
      </c>
      <c r="N89" s="55">
        <f>IF(L90&gt;=1,IF(L89&gt;1000,IF((L90/L89)&gt;0.1,IF((L90/L89)&gt;1,"1",(L90/L89)),""),""),"")</f>
      </c>
      <c r="O89" s="2">
        <v>10</v>
      </c>
      <c r="P89" s="26">
        <f>IF(O89&gt;10000,"a","")</f>
      </c>
      <c r="Q89" s="55">
        <f>IF(O90&gt;=1,IF(O89&gt;1000,IF((O90/O89)&gt;0.1,IF((O90/O89)&gt;1,"1",(O90/O89)),""),""),"")</f>
      </c>
      <c r="R89" s="47">
        <f>IF(C89+F89+L89+I89+O89&gt;0,(IF(C89&gt;0,C89,1)*IF(F89&gt;0,F89,1)*IF(I89&gt;0,I89,1)*IF(L89&gt;0,L89,1)*IF(O89&gt;0,O89,1))^(1/(IF(C89&gt;0,1,0)+IF(F89&gt;0,1,0)+IF(I89&gt;0,1,0)+IF(L89&gt;0,1,0)+IF(O89&gt;0,1,0))),"")</f>
        <v>17.411011265922486</v>
      </c>
      <c r="S89" s="68"/>
    </row>
    <row r="90" spans="1:19" ht="12.75">
      <c r="A90" s="5" t="s">
        <v>120</v>
      </c>
      <c r="B90" s="11" t="s">
        <v>2</v>
      </c>
      <c r="C90" s="3">
        <v>10</v>
      </c>
      <c r="D90" s="27">
        <f>IF(C90&gt;400,"b","")</f>
      </c>
      <c r="E90" s="28">
        <f>IF(E91&lt;4,"X","")</f>
      </c>
      <c r="F90" s="3">
        <v>10</v>
      </c>
      <c r="G90" s="27">
        <f>IF(F90&gt;400,"b","")</f>
      </c>
      <c r="H90" s="28">
        <f>IF(H91&lt;4,"X","")</f>
      </c>
      <c r="I90" s="3">
        <v>10</v>
      </c>
      <c r="J90" s="27">
        <f>IF(I90&gt;400,"b","")</f>
      </c>
      <c r="K90" s="28">
        <f>IF(K91&lt;4,"X","")</f>
      </c>
      <c r="L90" s="3">
        <v>10</v>
      </c>
      <c r="M90" s="27">
        <f>IF(L90&gt;400,"b","")</f>
      </c>
      <c r="N90" s="28">
        <f>IF(N91&lt;4,"X","")</f>
      </c>
      <c r="O90" s="3">
        <v>10</v>
      </c>
      <c r="P90" s="27">
        <f>IF(O90&gt;400,"b","")</f>
      </c>
      <c r="Q90" s="28">
        <f>IF(Q91&lt;4,"X","")</f>
      </c>
      <c r="R90" s="48">
        <f>IF(C90+F90+L90+I90+O90&gt;0,(IF(C90&gt;0,C90,1)*IF(F90&gt;0,F90,1)*IF(I90&gt;0,I90,1)*IF(L90&gt;0,L90,1)*IF(O90&gt;0,O90,1))^(1/(IF(C90&gt;0,1,0)+IF(F90&gt;0,1,0)+IF(I90&gt;0,1,0)+IF(L90&gt;0,1,0)+IF(O90&gt;0,1,0))),"")</f>
        <v>10.000000000000002</v>
      </c>
      <c r="S90" s="68"/>
    </row>
    <row r="91" spans="1:19" ht="12.75">
      <c r="A91" s="5" t="s">
        <v>124</v>
      </c>
      <c r="B91" s="11" t="s">
        <v>3</v>
      </c>
      <c r="C91" s="4">
        <v>10</v>
      </c>
      <c r="D91" s="29">
        <f>IF(C91&gt;104,"c","")</f>
      </c>
      <c r="E91" s="30">
        <f>COUNTBLANK(D89:D91)+COUNTBLANK(E89)</f>
        <v>4</v>
      </c>
      <c r="F91" s="4">
        <v>52</v>
      </c>
      <c r="G91" s="29">
        <f>IF(F91&gt;104,"c","")</f>
      </c>
      <c r="H91" s="30">
        <f>COUNTBLANK(G89:G91)+COUNTBLANK(H89)</f>
        <v>4</v>
      </c>
      <c r="I91" s="4">
        <v>10</v>
      </c>
      <c r="J91" s="29">
        <f>IF(I91&gt;104,"c","")</f>
      </c>
      <c r="K91" s="30">
        <f>COUNTBLANK(J89:J91)+COUNTBLANK(K89)</f>
        <v>4</v>
      </c>
      <c r="L91" s="4">
        <v>20</v>
      </c>
      <c r="M91" s="29">
        <f>IF(L91&gt;104,"c","")</f>
      </c>
      <c r="N91" s="30">
        <f>COUNTBLANK(M89:M91)+COUNTBLANK(N89)</f>
        <v>4</v>
      </c>
      <c r="O91" s="4">
        <v>10</v>
      </c>
      <c r="P91" s="29">
        <f>IF(O91&gt;104,"c","")</f>
      </c>
      <c r="Q91" s="30">
        <f>COUNTBLANK(P89:P91)+COUNTBLANK(Q89)</f>
        <v>4</v>
      </c>
      <c r="R91" s="49">
        <f>IF(C91+F91+L91+I91+O91&gt;0,(IF(C91&gt;0,C91,1)*IF(F91&gt;0,F91,1)*IF(I91&gt;0,I91,1)*IF(L91&gt;0,L91,1)*IF(O91&gt;0,O91,1))^(1/(IF(C91&gt;0,1,0)+IF(F91&gt;0,1,0)+IF(I91&gt;0,1,0)+IF(L91&gt;0,1,0)+IF(O91&gt;0,1,0))),"")</f>
        <v>15.973742081538308</v>
      </c>
      <c r="S91" s="68"/>
    </row>
    <row r="92" spans="1:19" ht="12.75">
      <c r="A92" s="9" t="s">
        <v>20</v>
      </c>
      <c r="B92" s="10" t="s">
        <v>1</v>
      </c>
      <c r="C92" s="2">
        <v>20</v>
      </c>
      <c r="D92" s="26">
        <f>IF(C92&gt;10000,"a","")</f>
      </c>
      <c r="E92" s="55">
        <f>IF(C93&gt;=1,IF(C92&gt;1000,IF((C93/C92)&gt;0.1,IF((C93/C92)&gt;1,"1",(C93/C92)),""),""),"")</f>
      </c>
      <c r="F92" s="2">
        <v>135</v>
      </c>
      <c r="G92" s="26">
        <f>IF(F92&gt;10000,"a","")</f>
      </c>
      <c r="H92" s="55">
        <f>IF(F93&gt;=1,IF(F92&gt;1000,IF((F93/F92)&gt;0.1,IF((F93/F92)&gt;1,"1",(F93/F92)),""),""),"")</f>
      </c>
      <c r="I92" s="2">
        <v>41</v>
      </c>
      <c r="J92" s="26">
        <f>IF(I92&gt;10000,"a","")</f>
      </c>
      <c r="K92" s="55">
        <f>IF(I93&gt;=1,IF(I92&gt;1000,IF((I93/I92)&gt;0.1,IF((I93/I92)&gt;1,"1",(I93/I92)),""),""),"")</f>
      </c>
      <c r="L92" s="2">
        <v>52</v>
      </c>
      <c r="M92" s="26">
        <f>IF(L92&gt;10000,"a","")</f>
      </c>
      <c r="N92" s="55">
        <f>IF(L93&gt;=1,IF(L92&gt;1000,IF((L93/L92)&gt;0.1,IF((L93/L92)&gt;1,"1",(L93/L92)),""),""),"")</f>
      </c>
      <c r="O92" s="2">
        <v>30</v>
      </c>
      <c r="P92" s="26">
        <f>IF(O92&gt;10000,"a","")</f>
      </c>
      <c r="Q92" s="55">
        <f>IF(O93&gt;=1,IF(O92&gt;1000,IF((O93/O92)&gt;0.1,IF((O93/O92)&gt;1,"1",(O93/O92)),""),""),"")</f>
      </c>
      <c r="R92" s="47">
        <f t="shared" si="3"/>
        <v>44.40730770244849</v>
      </c>
      <c r="S92" s="50">
        <f>IF(R92="","",IF(R92&gt;1000,"d",""))</f>
      </c>
    </row>
    <row r="93" spans="1:19" ht="12.75">
      <c r="A93" s="5" t="s">
        <v>23</v>
      </c>
      <c r="B93" s="11" t="s">
        <v>2</v>
      </c>
      <c r="C93" s="3">
        <v>10</v>
      </c>
      <c r="D93" s="27">
        <f>IF(C93&gt;400,"b","")</f>
      </c>
      <c r="E93" s="28">
        <f>IF(E94&lt;4,"X","")</f>
      </c>
      <c r="F93" s="3">
        <v>10</v>
      </c>
      <c r="G93" s="27">
        <f>IF(F93&gt;400,"b","")</f>
      </c>
      <c r="H93" s="28">
        <f>IF(H94&lt;4,"X","")</f>
      </c>
      <c r="I93" s="3">
        <v>10</v>
      </c>
      <c r="J93" s="27">
        <f>IF(I93&gt;400,"b","")</f>
      </c>
      <c r="K93" s="28">
        <f>IF(K94&lt;4,"X","")</f>
      </c>
      <c r="L93" s="3">
        <v>10</v>
      </c>
      <c r="M93" s="27">
        <f>IF(L93&gt;400,"b","")</f>
      </c>
      <c r="N93" s="28">
        <f>IF(N94&lt;4,"X","")</f>
      </c>
      <c r="O93" s="3">
        <v>10</v>
      </c>
      <c r="P93" s="27">
        <f>IF(O93&gt;400,"b","")</f>
      </c>
      <c r="Q93" s="28">
        <f>IF(Q94&lt;4,"X","")</f>
      </c>
      <c r="R93" s="48">
        <f t="shared" si="3"/>
        <v>10.000000000000002</v>
      </c>
      <c r="S93" s="50">
        <f>IF(R93="","",IF(R93&gt;200,"e",""))</f>
      </c>
    </row>
    <row r="94" spans="1:19" ht="12.75">
      <c r="A94" s="5" t="s">
        <v>75</v>
      </c>
      <c r="B94" s="11" t="s">
        <v>3</v>
      </c>
      <c r="C94" s="4">
        <v>10</v>
      </c>
      <c r="D94" s="56">
        <f>IF(C94&gt;104,"c","")</f>
      </c>
      <c r="E94" s="57">
        <f>COUNTBLANK(D92:D94)+COUNTBLANK(E92)</f>
        <v>4</v>
      </c>
      <c r="F94" s="4">
        <v>10</v>
      </c>
      <c r="G94" s="56">
        <f>IF(F94&gt;104,"c","")</f>
      </c>
      <c r="H94" s="57">
        <f>COUNTBLANK(G92:G94)+COUNTBLANK(H92)</f>
        <v>4</v>
      </c>
      <c r="I94" s="4">
        <v>10</v>
      </c>
      <c r="J94" s="56">
        <f>IF(I94&gt;104,"c","")</f>
      </c>
      <c r="K94" s="57">
        <f>COUNTBLANK(J92:J94)+COUNTBLANK(K92)</f>
        <v>4</v>
      </c>
      <c r="L94" s="4">
        <v>10</v>
      </c>
      <c r="M94" s="56">
        <f>IF(L94&gt;104,"c","")</f>
      </c>
      <c r="N94" s="57">
        <f>COUNTBLANK(M92:M94)+COUNTBLANK(N92)</f>
        <v>4</v>
      </c>
      <c r="O94" s="4">
        <v>10</v>
      </c>
      <c r="P94" s="56">
        <f>IF(O94&gt;104,"c","")</f>
      </c>
      <c r="Q94" s="57">
        <f>COUNTBLANK(P92:P94)+COUNTBLANK(Q92)</f>
        <v>4</v>
      </c>
      <c r="R94" s="49">
        <f t="shared" si="3"/>
        <v>10.000000000000002</v>
      </c>
      <c r="S94" s="51">
        <f>IF(R94="","",IF(R94&gt;35,"f",""))</f>
      </c>
    </row>
    <row r="95" spans="1:19" ht="12.75">
      <c r="A95" s="9" t="s">
        <v>21</v>
      </c>
      <c r="B95" s="10" t="s">
        <v>1</v>
      </c>
      <c r="C95" s="2">
        <v>253</v>
      </c>
      <c r="D95" s="26">
        <f>IF(C95&gt;10000,"a","")</f>
      </c>
      <c r="E95" s="55">
        <f>IF(C96&gt;=1,IF(C95&gt;1000,IF((C96/C95)&gt;0.1,IF((C96/C95)&gt;1,"1",(C96/C95)),""),""),"")</f>
      </c>
      <c r="F95" s="2">
        <v>216</v>
      </c>
      <c r="G95" s="26">
        <f>IF(F95&gt;10000,"a","")</f>
      </c>
      <c r="H95" s="55">
        <f>IF(F96&gt;=1,IF(F95&gt;1000,IF((F96/F95)&gt;0.1,IF((F96/F95)&gt;1,"1",(F96/F95)),""),""),"")</f>
      </c>
      <c r="I95" s="2">
        <v>31</v>
      </c>
      <c r="J95" s="26">
        <f>IF(I95&gt;10000,"a","")</f>
      </c>
      <c r="K95" s="55">
        <f>IF(I96&gt;=1,IF(I95&gt;1000,IF((I96/I95)&gt;0.1,IF((I96/I95)&gt;1,"1",(I96/I95)),""),""),"")</f>
      </c>
      <c r="L95" s="2">
        <v>539</v>
      </c>
      <c r="M95" s="26">
        <f>IF(L95&gt;10000,"a","")</f>
      </c>
      <c r="N95" s="55">
        <f>IF(L96&gt;=1,IF(L95&gt;1000,IF((L96/L95)&gt;0.1,IF((L96/L95)&gt;1,"1",(L96/L95)),""),""),"")</f>
      </c>
      <c r="O95" s="2">
        <v>31</v>
      </c>
      <c r="P95" s="26">
        <f>IF(O95&gt;10000,"a","")</f>
      </c>
      <c r="Q95" s="55">
        <f>IF(O96&gt;=1,IF(O95&gt;1000,IF((O96/O95)&gt;0.1,IF((O96/O95)&gt;1,"1",(O96/O95)),""),""),"")</f>
      </c>
      <c r="R95" s="47">
        <f t="shared" si="3"/>
        <v>123.13380076819871</v>
      </c>
      <c r="S95" s="50">
        <f>IF(R95="","",IF(R95&gt;1000,"d",""))</f>
      </c>
    </row>
    <row r="96" spans="1:19" ht="12.75">
      <c r="A96" s="5" t="s">
        <v>76</v>
      </c>
      <c r="B96" s="11" t="s">
        <v>2</v>
      </c>
      <c r="C96" s="3">
        <v>10</v>
      </c>
      <c r="D96" s="27">
        <f>IF(C96&gt;400,"b","")</f>
      </c>
      <c r="E96" s="28">
        <f>IF(E97&lt;4,"X","")</f>
      </c>
      <c r="F96" s="3">
        <v>10</v>
      </c>
      <c r="G96" s="27">
        <f>IF(F96&gt;400,"b","")</f>
      </c>
      <c r="H96" s="28">
        <f>IF(H97&lt;4,"X","")</f>
      </c>
      <c r="I96" s="3">
        <v>10</v>
      </c>
      <c r="J96" s="27">
        <f>IF(I96&gt;400,"b","")</f>
      </c>
      <c r="K96" s="28">
        <f>IF(K97&lt;4,"X","")</f>
      </c>
      <c r="L96" s="3">
        <v>10</v>
      </c>
      <c r="M96" s="27">
        <f>IF(L96&gt;400,"b","")</f>
      </c>
      <c r="N96" s="28">
        <f>IF(N97&lt;4,"X","")</f>
      </c>
      <c r="O96" s="3">
        <v>10</v>
      </c>
      <c r="P96" s="27">
        <f>IF(O96&gt;400,"b","")</f>
      </c>
      <c r="Q96" s="28">
        <f>IF(Q97&lt;4,"X","")</f>
      </c>
      <c r="R96" s="48">
        <f t="shared" si="3"/>
        <v>10.000000000000002</v>
      </c>
      <c r="S96" s="50">
        <f>IF(R96="","",IF(R96&gt;200,"e",""))</f>
      </c>
    </row>
    <row r="97" spans="1:19" ht="12.75">
      <c r="A97" s="5"/>
      <c r="B97" s="11" t="s">
        <v>3</v>
      </c>
      <c r="C97" s="4">
        <v>10</v>
      </c>
      <c r="D97" s="56">
        <f>IF(C97&gt;104,"c","")</f>
      </c>
      <c r="E97" s="57">
        <f>COUNTBLANK(D95:D97)+COUNTBLANK(E95)</f>
        <v>4</v>
      </c>
      <c r="F97" s="4">
        <v>10</v>
      </c>
      <c r="G97" s="56">
        <f>IF(F97&gt;104,"c","")</f>
      </c>
      <c r="H97" s="57">
        <f>COUNTBLANK(G95:G97)+COUNTBLANK(H95)</f>
        <v>4</v>
      </c>
      <c r="I97" s="4">
        <v>10</v>
      </c>
      <c r="J97" s="56">
        <f>IF(I97&gt;104,"c","")</f>
      </c>
      <c r="K97" s="57">
        <f>COUNTBLANK(J95:J97)+COUNTBLANK(K95)</f>
        <v>4</v>
      </c>
      <c r="L97" s="4">
        <v>10</v>
      </c>
      <c r="M97" s="56">
        <f>IF(L97&gt;104,"c","")</f>
      </c>
      <c r="N97" s="57">
        <f>COUNTBLANK(M95:M97)+COUNTBLANK(N95)</f>
        <v>4</v>
      </c>
      <c r="O97" s="4">
        <v>10</v>
      </c>
      <c r="P97" s="56">
        <f>IF(O97&gt;104,"c","")</f>
      </c>
      <c r="Q97" s="57">
        <f>COUNTBLANK(P95:P97)+COUNTBLANK(Q95)</f>
        <v>4</v>
      </c>
      <c r="R97" s="49">
        <f t="shared" si="3"/>
        <v>10.000000000000002</v>
      </c>
      <c r="S97" s="51">
        <f>IF(R97="","",IF(R97&gt;35,"f",""))</f>
      </c>
    </row>
    <row r="98" spans="1:19" ht="12.75">
      <c r="A98" s="9" t="s">
        <v>22</v>
      </c>
      <c r="B98" s="10" t="s">
        <v>1</v>
      </c>
      <c r="C98" s="2">
        <v>31</v>
      </c>
      <c r="D98" s="26">
        <f>IF(C98&gt;10000,"a","")</f>
      </c>
      <c r="E98" s="55">
        <f>IF(C99&gt;=1,IF(C98&gt;1000,IF((C99/C98)&gt;0.1,IF((C99/C98)&gt;1,"1",(C99/C98)),""),""),"")</f>
      </c>
      <c r="F98" s="2">
        <v>20</v>
      </c>
      <c r="G98" s="26">
        <f>IF(F98&gt;10000,"a","")</f>
      </c>
      <c r="H98" s="55">
        <f>IF(F99&gt;=1,IF(F98&gt;1000,IF((F99/F98)&gt;0.1,IF((F99/F98)&gt;1,"1",(F99/F98)),""),""),"")</f>
      </c>
      <c r="I98" s="2">
        <v>10</v>
      </c>
      <c r="J98" s="26">
        <f>IF(I98&gt;10000,"a","")</f>
      </c>
      <c r="K98" s="55">
        <f>IF(I99&gt;=1,IF(I98&gt;1000,IF((I99/I98)&gt;0.1,IF((I99/I98)&gt;1,"1",(I99/I98)),""),""),"")</f>
      </c>
      <c r="L98" s="2">
        <v>10</v>
      </c>
      <c r="M98" s="26">
        <f>IF(L98&gt;10000,"a","")</f>
      </c>
      <c r="N98" s="55">
        <f>IF(L99&gt;=1,IF(L98&gt;1000,IF((L99/L98)&gt;0.1,IF((L99/L98)&gt;1,"1",(L99/L98)),""),""),"")</f>
      </c>
      <c r="O98" s="2">
        <v>10</v>
      </c>
      <c r="P98" s="26">
        <f>IF(O98&gt;10000,"a","")</f>
      </c>
      <c r="Q98" s="55">
        <f>IF(O99&gt;=1,IF(O98&gt;1000,IF((O99/O98)&gt;0.1,IF((O99/O98)&gt;1,"1",(O99/O98)),""),""),"")</f>
      </c>
      <c r="R98" s="47">
        <f t="shared" si="3"/>
        <v>14.403841637786837</v>
      </c>
      <c r="S98" s="50">
        <f>IF(R98="","",IF(R98&gt;1000,"d",""))</f>
      </c>
    </row>
    <row r="99" spans="1:19" ht="12.75">
      <c r="A99" s="5" t="s">
        <v>77</v>
      </c>
      <c r="B99" s="11" t="s">
        <v>2</v>
      </c>
      <c r="C99" s="3">
        <v>10</v>
      </c>
      <c r="D99" s="27">
        <f>IF(C99&gt;400,"b","")</f>
      </c>
      <c r="E99" s="28">
        <f>IF(E100&lt;4,"X","")</f>
      </c>
      <c r="F99" s="3">
        <v>10</v>
      </c>
      <c r="G99" s="27">
        <f>IF(F99&gt;400,"b","")</f>
      </c>
      <c r="H99" s="28">
        <f>IF(H100&lt;4,"X","")</f>
      </c>
      <c r="I99" s="3">
        <v>10</v>
      </c>
      <c r="J99" s="27">
        <f>IF(I99&gt;400,"b","")</f>
      </c>
      <c r="K99" s="28">
        <f>IF(K100&lt;4,"X","")</f>
      </c>
      <c r="L99" s="3">
        <v>10</v>
      </c>
      <c r="M99" s="27">
        <f>IF(L99&gt;400,"b","")</f>
      </c>
      <c r="N99" s="28">
        <f>IF(N100&lt;4,"X","")</f>
      </c>
      <c r="O99" s="3">
        <v>10</v>
      </c>
      <c r="P99" s="27">
        <f>IF(O99&gt;400,"b","")</f>
      </c>
      <c r="Q99" s="28">
        <f>IF(Q100&lt;4,"X","")</f>
      </c>
      <c r="R99" s="48">
        <f t="shared" si="3"/>
        <v>10.000000000000002</v>
      </c>
      <c r="S99" s="50">
        <f>IF(R99="","",IF(R99&gt;200,"e",""))</f>
      </c>
    </row>
    <row r="100" spans="1:19" ht="12.75">
      <c r="A100" s="14"/>
      <c r="B100" s="11" t="s">
        <v>3</v>
      </c>
      <c r="C100" s="4">
        <v>10</v>
      </c>
      <c r="D100" s="56">
        <f>IF(C100&gt;104,"c","")</f>
      </c>
      <c r="E100" s="57">
        <f>COUNTBLANK(D98:D100)+COUNTBLANK(E98)</f>
        <v>4</v>
      </c>
      <c r="F100" s="4">
        <v>10</v>
      </c>
      <c r="G100" s="56">
        <f>IF(F100&gt;104,"c","")</f>
      </c>
      <c r="H100" s="57">
        <f>COUNTBLANK(G98:G100)+COUNTBLANK(H98)</f>
        <v>4</v>
      </c>
      <c r="I100" s="4">
        <v>10</v>
      </c>
      <c r="J100" s="56">
        <f>IF(I100&gt;104,"c","")</f>
      </c>
      <c r="K100" s="57">
        <f>COUNTBLANK(J98:J100)+COUNTBLANK(K98)</f>
        <v>4</v>
      </c>
      <c r="L100" s="4">
        <v>10</v>
      </c>
      <c r="M100" s="56">
        <f>IF(L100&gt;104,"c","")</f>
      </c>
      <c r="N100" s="57">
        <f>COUNTBLANK(M98:M100)+COUNTBLANK(N98)</f>
        <v>4</v>
      </c>
      <c r="O100" s="4">
        <v>10</v>
      </c>
      <c r="P100" s="56">
        <f>IF(O100&gt;104,"c","")</f>
      </c>
      <c r="Q100" s="57">
        <f>COUNTBLANK(P98:P100)+COUNTBLANK(Q98)</f>
        <v>4</v>
      </c>
      <c r="R100" s="49">
        <f t="shared" si="3"/>
        <v>10.000000000000002</v>
      </c>
      <c r="S100" s="51">
        <f>IF(R100="","",IF(R100&gt;35,"f",""))</f>
      </c>
    </row>
    <row r="101" spans="1:19" ht="12.75">
      <c r="A101" s="9" t="s">
        <v>24</v>
      </c>
      <c r="B101" s="10" t="s">
        <v>1</v>
      </c>
      <c r="C101" s="2">
        <v>10</v>
      </c>
      <c r="D101" s="26">
        <f>IF(C101&gt;10000,"a","")</f>
      </c>
      <c r="E101" s="55">
        <f>IF(C102&gt;=1,IF(C101&gt;1000,IF((C102/C101)&gt;0.1,IF((C102/C101)&gt;1,"1",(C102/C101)),""),""),"")</f>
      </c>
      <c r="F101" s="2">
        <v>10</v>
      </c>
      <c r="G101" s="26">
        <f>IF(F101&gt;10000,"a","")</f>
      </c>
      <c r="H101" s="55">
        <f>IF(F102&gt;=1,IF(F101&gt;1000,IF((F102/F101)&gt;0.1,IF((F102/F101)&gt;1,"1",(F102/F101)),""),""),"")</f>
      </c>
      <c r="I101" s="2">
        <v>10</v>
      </c>
      <c r="J101" s="26">
        <f>IF(I101&gt;10000,"a","")</f>
      </c>
      <c r="K101" s="55">
        <f>IF(I102&gt;=1,IF(I101&gt;1000,IF((I102/I101)&gt;0.1,IF((I102/I101)&gt;1,"1",(I102/I101)),""),""),"")</f>
      </c>
      <c r="L101" s="2">
        <v>10</v>
      </c>
      <c r="M101" s="26">
        <f>IF(L101&gt;10000,"a","")</f>
      </c>
      <c r="N101" s="55">
        <f>IF(L102&gt;=1,IF(L101&gt;1000,IF((L102/L101)&gt;0.1,IF((L102/L101)&gt;1,"1",(L102/L101)),""),""),"")</f>
      </c>
      <c r="O101" s="2">
        <v>10</v>
      </c>
      <c r="P101" s="26">
        <f>IF(O101&gt;10000,"a","")</f>
      </c>
      <c r="Q101" s="55">
        <f>IF(O102&gt;=1,IF(O101&gt;1000,IF((O102/O101)&gt;0.1,IF((O102/O101)&gt;1,"1",(O102/O101)),""),""),"")</f>
      </c>
      <c r="R101" s="47">
        <f t="shared" si="3"/>
        <v>10.000000000000002</v>
      </c>
      <c r="S101" s="50">
        <f>IF(R101="","",IF(R101&gt;1000,"d",""))</f>
      </c>
    </row>
    <row r="102" spans="1:19" ht="12.75">
      <c r="A102" s="5" t="s">
        <v>29</v>
      </c>
      <c r="B102" s="11" t="s">
        <v>2</v>
      </c>
      <c r="C102" s="3">
        <v>10</v>
      </c>
      <c r="D102" s="27">
        <f>IF(C102&gt;400,"b","")</f>
      </c>
      <c r="E102" s="28">
        <f>IF(E103&lt;4,"X","")</f>
      </c>
      <c r="F102" s="3">
        <v>10</v>
      </c>
      <c r="G102" s="27">
        <f>IF(F102&gt;400,"b","")</f>
      </c>
      <c r="H102" s="28">
        <f>IF(H103&lt;4,"X","")</f>
      </c>
      <c r="I102" s="3">
        <v>10</v>
      </c>
      <c r="J102" s="27">
        <f>IF(I102&gt;400,"b","")</f>
      </c>
      <c r="K102" s="28">
        <f>IF(K103&lt;4,"X","")</f>
      </c>
      <c r="L102" s="3">
        <v>10</v>
      </c>
      <c r="M102" s="27">
        <f>IF(L102&gt;400,"b","")</f>
      </c>
      <c r="N102" s="28">
        <f>IF(N103&lt;4,"X","")</f>
      </c>
      <c r="O102" s="3">
        <v>10</v>
      </c>
      <c r="P102" s="27">
        <f>IF(O102&gt;400,"b","")</f>
      </c>
      <c r="Q102" s="28">
        <f>IF(Q103&lt;4,"X","")</f>
      </c>
      <c r="R102" s="48">
        <f t="shared" si="3"/>
        <v>10.000000000000002</v>
      </c>
      <c r="S102" s="50">
        <f>IF(R102="","",IF(R102&gt;200,"e",""))</f>
      </c>
    </row>
    <row r="103" spans="1:19" ht="12.75">
      <c r="A103" s="36" t="s">
        <v>30</v>
      </c>
      <c r="B103" s="11" t="s">
        <v>3</v>
      </c>
      <c r="C103" s="4">
        <v>10</v>
      </c>
      <c r="D103" s="29">
        <f>IF(C103&gt;104,"c","")</f>
      </c>
      <c r="E103" s="30">
        <f>COUNTBLANK(D101:D103)+COUNTBLANK(E101)</f>
        <v>4</v>
      </c>
      <c r="F103" s="4">
        <v>10</v>
      </c>
      <c r="G103" s="29">
        <f>IF(F103&gt;104,"c","")</f>
      </c>
      <c r="H103" s="30">
        <f>COUNTBLANK(G101:G103)+COUNTBLANK(H101)</f>
        <v>4</v>
      </c>
      <c r="I103" s="4">
        <v>10</v>
      </c>
      <c r="J103" s="29">
        <f>IF(I103&gt;104,"c","")</f>
      </c>
      <c r="K103" s="30">
        <f>COUNTBLANK(J101:J103)+COUNTBLANK(K101)</f>
        <v>4</v>
      </c>
      <c r="L103" s="4">
        <v>10</v>
      </c>
      <c r="M103" s="29">
        <f>IF(L103&gt;104,"c","")</f>
      </c>
      <c r="N103" s="30">
        <f>COUNTBLANK(M101:M103)+COUNTBLANK(N101)</f>
        <v>4</v>
      </c>
      <c r="O103" s="4">
        <v>10</v>
      </c>
      <c r="P103" s="29">
        <f>IF(O103&gt;104,"c","")</f>
      </c>
      <c r="Q103" s="30">
        <f>COUNTBLANK(P101:P103)+COUNTBLANK(Q101)</f>
        <v>4</v>
      </c>
      <c r="R103" s="49">
        <f t="shared" si="3"/>
        <v>10.000000000000002</v>
      </c>
      <c r="S103" s="51">
        <f>IF(R103="","",IF(R103&gt;35,"f",""))</f>
      </c>
    </row>
    <row r="104" spans="1:19" ht="12.75">
      <c r="A104" s="9" t="s">
        <v>25</v>
      </c>
      <c r="B104" s="10" t="s">
        <v>1</v>
      </c>
      <c r="C104" s="2">
        <v>31</v>
      </c>
      <c r="D104" s="26">
        <f>IF(C104&gt;10000,"a","")</f>
      </c>
      <c r="E104" s="55">
        <f>IF(C105&gt;=1,IF(C104&gt;1000,IF((C105/C104)&gt;0.1,IF((C105/C104)&gt;1,"1",(C105/C104)),""),""),"")</f>
      </c>
      <c r="F104" s="2">
        <v>10</v>
      </c>
      <c r="G104" s="26">
        <f>IF(F104&gt;10000,"a","")</f>
      </c>
      <c r="H104" s="55">
        <f>IF(F105&gt;=1,IF(F104&gt;1000,IF((F105/F104)&gt;0.1,IF((F105/F104)&gt;1,"1",(F105/F104)),""),""),"")</f>
      </c>
      <c r="I104" s="2">
        <v>20</v>
      </c>
      <c r="J104" s="26">
        <f>IF(I104&gt;10000,"a","")</f>
      </c>
      <c r="K104" s="55">
        <f>IF(I105&gt;=1,IF(I104&gt;1000,IF((I105/I104)&gt;0.1,IF((I105/I104)&gt;1,"1",(I105/I104)),""),""),"")</f>
      </c>
      <c r="L104" s="2">
        <v>63</v>
      </c>
      <c r="M104" s="26">
        <f>IF(L104&gt;10000,"a","")</f>
      </c>
      <c r="N104" s="55">
        <f>IF(L105&gt;=1,IF(L104&gt;1000,IF((L105/L104)&gt;0.1,IF((L105/L104)&gt;1,"1",(L105/L104)),""),""),"")</f>
      </c>
      <c r="O104" s="2">
        <v>20</v>
      </c>
      <c r="P104" s="26">
        <f>IF(O104&gt;10000,"a","")</f>
      </c>
      <c r="Q104" s="55">
        <f>IF(O105&gt;=1,IF(O104&gt;1000,IF((O105/O104)&gt;0.1,IF((O105/O104)&gt;1,"1",(O105/O104)),""),""),"")</f>
      </c>
      <c r="R104" s="47">
        <f t="shared" si="3"/>
        <v>23.90850645411626</v>
      </c>
      <c r="S104" s="50">
        <f>IF(R104="","",IF(R104&gt;1000,"d",""))</f>
      </c>
    </row>
    <row r="105" spans="1:19" ht="12.75">
      <c r="A105" s="5" t="s">
        <v>78</v>
      </c>
      <c r="B105" s="11" t="s">
        <v>2</v>
      </c>
      <c r="C105" s="3">
        <v>10</v>
      </c>
      <c r="D105" s="27">
        <f>IF(C105&gt;400,"b","")</f>
      </c>
      <c r="E105" s="28">
        <f>IF(E106&lt;4,"X","")</f>
      </c>
      <c r="F105" s="3">
        <v>10</v>
      </c>
      <c r="G105" s="27">
        <f>IF(F105&gt;400,"b","")</f>
      </c>
      <c r="H105" s="28">
        <f>IF(H106&lt;4,"X","")</f>
      </c>
      <c r="I105" s="3">
        <v>10</v>
      </c>
      <c r="J105" s="27">
        <f>IF(I105&gt;400,"b","")</f>
      </c>
      <c r="K105" s="28">
        <f>IF(K106&lt;4,"X","")</f>
      </c>
      <c r="L105" s="3">
        <v>20</v>
      </c>
      <c r="M105" s="27">
        <f>IF(L105&gt;400,"b","")</f>
      </c>
      <c r="N105" s="28">
        <f>IF(N106&lt;4,"X","")</f>
      </c>
      <c r="O105" s="3">
        <v>10</v>
      </c>
      <c r="P105" s="27">
        <f>IF(O105&gt;400,"b","")</f>
      </c>
      <c r="Q105" s="28">
        <f>IF(Q106&lt;4,"X","")</f>
      </c>
      <c r="R105" s="48">
        <f t="shared" si="3"/>
        <v>11.486983549970352</v>
      </c>
      <c r="S105" s="50">
        <f>IF(R105="","",IF(R105&gt;200,"e",""))</f>
      </c>
    </row>
    <row r="106" spans="1:19" ht="12.75">
      <c r="A106" s="5" t="s">
        <v>74</v>
      </c>
      <c r="B106" s="11" t="s">
        <v>3</v>
      </c>
      <c r="C106" s="4">
        <v>10</v>
      </c>
      <c r="D106" s="29">
        <f>IF(C106&gt;104,"c","")</f>
      </c>
      <c r="E106" s="30">
        <f>COUNTBLANK(D104:D106)+COUNTBLANK(E104)</f>
        <v>4</v>
      </c>
      <c r="F106" s="4">
        <v>10</v>
      </c>
      <c r="G106" s="29">
        <f>IF(F106&gt;104,"c","")</f>
      </c>
      <c r="H106" s="30">
        <f>COUNTBLANK(G104:G106)+COUNTBLANK(H104)</f>
        <v>4</v>
      </c>
      <c r="I106" s="4">
        <v>41</v>
      </c>
      <c r="J106" s="29">
        <f>IF(I106&gt;104,"c","")</f>
      </c>
      <c r="K106" s="30">
        <f>COUNTBLANK(J104:J106)+COUNTBLANK(K104)</f>
        <v>4</v>
      </c>
      <c r="L106" s="4">
        <v>10</v>
      </c>
      <c r="M106" s="29">
        <f>IF(L106&gt;104,"c","")</f>
      </c>
      <c r="N106" s="30">
        <f>COUNTBLANK(M104:M106)+COUNTBLANK(N104)</f>
        <v>4</v>
      </c>
      <c r="O106" s="4">
        <v>10</v>
      </c>
      <c r="P106" s="29">
        <f>IF(O106&gt;104,"c","")</f>
      </c>
      <c r="Q106" s="30">
        <f>COUNTBLANK(P104:P106)+COUNTBLANK(Q104)</f>
        <v>4</v>
      </c>
      <c r="R106" s="48">
        <f t="shared" si="3"/>
        <v>13.260404475662169</v>
      </c>
      <c r="S106" s="61">
        <f>IF(R106="","",IF(R106&gt;35,"f",""))</f>
      </c>
    </row>
    <row r="107" spans="1:19" ht="12.75">
      <c r="A107" s="9" t="s">
        <v>108</v>
      </c>
      <c r="B107" s="10" t="s">
        <v>1</v>
      </c>
      <c r="C107" s="2">
        <v>52</v>
      </c>
      <c r="D107" s="26">
        <f>IF(C107&gt;10000,"a","")</f>
      </c>
      <c r="E107" s="55">
        <f>IF(C108&gt;=1,IF(C107&gt;1000,IF((C108/C107)&gt;0.1,IF((C108/C107)&gt;1,"1",(C108/C107)),""),""),"")</f>
      </c>
      <c r="F107" s="2">
        <v>20</v>
      </c>
      <c r="G107" s="26">
        <f>IF(F107&gt;10000,"a","")</f>
      </c>
      <c r="H107" s="55">
        <f>IF(F108&gt;=1,IF(F107&gt;1000,IF((F108/F107)&gt;0.1,IF((F108/F107)&gt;1,"1",(F108/F107)),""),""),"")</f>
      </c>
      <c r="I107" s="2">
        <v>52</v>
      </c>
      <c r="J107" s="26">
        <f>IF(I107&gt;10000,"a","")</f>
      </c>
      <c r="K107" s="55">
        <f>IF(I108&gt;=1,IF(I107&gt;1000,IF((I108/I107)&gt;0.1,IF((I108/I107)&gt;1,"1",(I108/I107)),""),""),"")</f>
      </c>
      <c r="L107" s="2">
        <v>20</v>
      </c>
      <c r="M107" s="26">
        <f>IF(L107&gt;10000,"a","")</f>
      </c>
      <c r="N107" s="55">
        <f>IF(L108&gt;=1,IF(L107&gt;1000,IF((L108/L107)&gt;0.1,IF((L108/L107)&gt;1,"1",(L108/L107)),""),""),"")</f>
      </c>
      <c r="O107" s="2">
        <v>10</v>
      </c>
      <c r="P107" s="26">
        <f>IF(O107&gt;10000,"a","")</f>
      </c>
      <c r="Q107" s="55">
        <f>IF(O108&gt;=1,IF(O107&gt;1000,IF((O108/O107)&gt;0.1,IF((O108/O107)&gt;1,"1",(O108/O107)),""),""),"")</f>
      </c>
      <c r="R107" s="47">
        <f aca="true" t="shared" si="4" ref="R107:R115">IF(C107+F107+L107+I107+O107&gt;0,(IF(C107&gt;0,C107,1)*IF(F107&gt;0,F107,1)*IF(I107&gt;0,I107,1)*IF(L107&gt;0,L107,1)*IF(O107&gt;0,O107,1))^(1/(IF(C107&gt;0,1,0)+IF(F107&gt;0,1,0)+IF(I107&gt;0,1,0)+IF(L107&gt;0,1,0)+IF(O107&gt;0,1,0))),"")</f>
        <v>25.516043608750767</v>
      </c>
      <c r="S107" s="50">
        <f>IF(R107="","",IF(R107&gt;1000,"d",""))</f>
      </c>
    </row>
    <row r="108" spans="1:19" ht="12.75">
      <c r="A108" s="5" t="s">
        <v>78</v>
      </c>
      <c r="B108" s="11" t="s">
        <v>2</v>
      </c>
      <c r="C108" s="3">
        <v>10</v>
      </c>
      <c r="D108" s="27">
        <f>IF(C108&gt;400,"b","")</f>
      </c>
      <c r="E108" s="28">
        <f>IF(E109&lt;4,"X","")</f>
      </c>
      <c r="F108" s="3">
        <v>10</v>
      </c>
      <c r="G108" s="27">
        <f>IF(F108&gt;400,"b","")</f>
      </c>
      <c r="H108" s="28">
        <f>IF(H109&lt;4,"X","")</f>
      </c>
      <c r="I108" s="3">
        <v>20</v>
      </c>
      <c r="J108" s="27">
        <f>IF(I108&gt;400,"b","")</f>
      </c>
      <c r="K108" s="28">
        <f>IF(K109&lt;4,"X","")</f>
      </c>
      <c r="L108" s="3">
        <v>10</v>
      </c>
      <c r="M108" s="27">
        <f>IF(L108&gt;400,"b","")</f>
      </c>
      <c r="N108" s="28">
        <f>IF(N109&lt;4,"X","")</f>
      </c>
      <c r="O108" s="3">
        <v>10</v>
      </c>
      <c r="P108" s="27">
        <f>IF(O108&gt;400,"b","")</f>
      </c>
      <c r="Q108" s="28">
        <f>IF(Q109&lt;4,"X","")</f>
      </c>
      <c r="R108" s="48">
        <f t="shared" si="4"/>
        <v>11.486983549970352</v>
      </c>
      <c r="S108" s="50">
        <f>IF(R108="","",IF(R108&gt;200,"e",""))</f>
      </c>
    </row>
    <row r="109" spans="1:19" ht="12.75">
      <c r="A109" s="5" t="s">
        <v>124</v>
      </c>
      <c r="B109" s="11" t="s">
        <v>3</v>
      </c>
      <c r="C109" s="4">
        <v>10</v>
      </c>
      <c r="D109" s="29">
        <f>IF(C109&gt;104,"c","")</f>
      </c>
      <c r="E109" s="30">
        <f>COUNTBLANK(D107:D109)+COUNTBLANK(E107)</f>
        <v>4</v>
      </c>
      <c r="F109" s="4">
        <v>10</v>
      </c>
      <c r="G109" s="29">
        <f>IF(F109&gt;104,"c","")</f>
      </c>
      <c r="H109" s="30">
        <f>COUNTBLANK(G107:G109)+COUNTBLANK(H107)</f>
        <v>4</v>
      </c>
      <c r="I109" s="4">
        <v>10</v>
      </c>
      <c r="J109" s="29">
        <f>IF(I109&gt;104,"c","")</f>
      </c>
      <c r="K109" s="30">
        <f>COUNTBLANK(J107:J109)+COUNTBLANK(K107)</f>
        <v>4</v>
      </c>
      <c r="L109" s="4">
        <v>10</v>
      </c>
      <c r="M109" s="29">
        <f>IF(L109&gt;104,"c","")</f>
      </c>
      <c r="N109" s="30">
        <f>COUNTBLANK(M107:M109)+COUNTBLANK(N107)</f>
        <v>4</v>
      </c>
      <c r="O109" s="4">
        <v>10</v>
      </c>
      <c r="P109" s="29">
        <f>IF(O109&gt;104,"c","")</f>
      </c>
      <c r="Q109" s="30">
        <f>COUNTBLANK(P107:P109)+COUNTBLANK(Q107)</f>
        <v>4</v>
      </c>
      <c r="R109" s="48">
        <f t="shared" si="4"/>
        <v>10.000000000000002</v>
      </c>
      <c r="S109" s="61">
        <f>IF(R109="","",IF(R109&gt;35,"f",""))</f>
      </c>
    </row>
    <row r="110" spans="1:19" ht="12.75">
      <c r="A110" s="9" t="s">
        <v>26</v>
      </c>
      <c r="B110" s="10" t="s">
        <v>1</v>
      </c>
      <c r="C110" s="2">
        <v>10</v>
      </c>
      <c r="D110" s="26">
        <f>IF(C110&gt;10000,"a","")</f>
      </c>
      <c r="E110" s="55">
        <f>IF(C111&gt;=1,IF(C110&gt;1000,IF((C111/C110)&gt;0.1,IF((C111/C110)&gt;1,"1",(C111/C110)),""),""),"")</f>
      </c>
      <c r="F110" s="2">
        <v>10</v>
      </c>
      <c r="G110" s="26">
        <f>IF(F110&gt;10000,"a","")</f>
      </c>
      <c r="H110" s="55">
        <f>IF(F111&gt;=1,IF(F110&gt;1000,IF((F111/F110)&gt;0.1,IF((F111/F110)&gt;1,"1",(F111/F110)),""),""),"")</f>
      </c>
      <c r="I110" s="2">
        <v>10</v>
      </c>
      <c r="J110" s="26">
        <f>IF(I110&gt;10000,"a","")</f>
      </c>
      <c r="K110" s="55">
        <f>IF(I111&gt;=1,IF(I110&gt;1000,IF((I111/I110)&gt;0.1,IF((I111/I110)&gt;1,"1",(I111/I110)),""),""),"")</f>
      </c>
      <c r="L110" s="2">
        <v>10</v>
      </c>
      <c r="M110" s="26">
        <f>IF(L110&gt;10000,"a","")</f>
      </c>
      <c r="N110" s="55">
        <f>IF(L111&gt;=1,IF(L110&gt;1000,IF((L111/L110)&gt;0.1,IF((L111/L110)&gt;1,"1",(L111/L110)),""),""),"")</f>
      </c>
      <c r="O110" s="2">
        <v>10</v>
      </c>
      <c r="P110" s="26">
        <f>IF(O110&gt;10000,"a","")</f>
      </c>
      <c r="Q110" s="55">
        <f>IF(O111&gt;=1,IF(O110&gt;1000,IF((O111/O110)&gt;0.1,IF((O111/O110)&gt;1,"1",(O111/O110)),""),""),"")</f>
      </c>
      <c r="R110" s="47">
        <f t="shared" si="4"/>
        <v>10.000000000000002</v>
      </c>
      <c r="S110" s="50">
        <f>IF(R110="","",IF(R110&gt;1000,"d",""))</f>
      </c>
    </row>
    <row r="111" spans="1:19" ht="12.75">
      <c r="A111" s="5" t="s">
        <v>98</v>
      </c>
      <c r="B111" s="11" t="s">
        <v>2</v>
      </c>
      <c r="C111" s="3">
        <v>10</v>
      </c>
      <c r="D111" s="27">
        <f>IF(C111&gt;400,"b","")</f>
      </c>
      <c r="E111" s="28">
        <f>IF(E112&lt;4,"X","")</f>
      </c>
      <c r="F111" s="3">
        <v>10</v>
      </c>
      <c r="G111" s="27">
        <f>IF(F111&gt;400,"b","")</f>
      </c>
      <c r="H111" s="28">
        <f>IF(H112&lt;4,"X","")</f>
      </c>
      <c r="I111" s="3">
        <v>10</v>
      </c>
      <c r="J111" s="27">
        <f>IF(I111&gt;400,"b","")</f>
      </c>
      <c r="K111" s="28">
        <f>IF(K112&lt;4,"X","")</f>
      </c>
      <c r="L111" s="3">
        <v>10</v>
      </c>
      <c r="M111" s="27">
        <f>IF(L111&gt;400,"b","")</f>
      </c>
      <c r="N111" s="28">
        <f>IF(N112&lt;4,"X","")</f>
      </c>
      <c r="O111" s="3">
        <v>10</v>
      </c>
      <c r="P111" s="27">
        <f>IF(O111&gt;400,"b","")</f>
      </c>
      <c r="Q111" s="28">
        <f>IF(Q112&lt;4,"X","")</f>
      </c>
      <c r="R111" s="48">
        <f t="shared" si="4"/>
        <v>10.000000000000002</v>
      </c>
      <c r="S111" s="50">
        <f>IF(R111="","",IF(R111&gt;200,"e",""))</f>
      </c>
    </row>
    <row r="112" spans="1:19" ht="12.75">
      <c r="A112" s="36" t="s">
        <v>74</v>
      </c>
      <c r="B112" s="11" t="s">
        <v>3</v>
      </c>
      <c r="C112" s="4">
        <v>10</v>
      </c>
      <c r="D112" s="29">
        <f>IF(C112&gt;104,"c","")</f>
      </c>
      <c r="E112" s="30">
        <f>COUNTBLANK(D110:D112)+COUNTBLANK(E110)</f>
        <v>4</v>
      </c>
      <c r="F112" s="4">
        <v>10</v>
      </c>
      <c r="G112" s="29">
        <f>IF(F112&gt;104,"c","")</f>
      </c>
      <c r="H112" s="30">
        <f>COUNTBLANK(G110:G112)+COUNTBLANK(H110)</f>
        <v>4</v>
      </c>
      <c r="I112" s="4">
        <v>10</v>
      </c>
      <c r="J112" s="29">
        <f>IF(I112&gt;104,"c","")</f>
      </c>
      <c r="K112" s="30">
        <f>COUNTBLANK(J110:J112)+COUNTBLANK(K110)</f>
        <v>4</v>
      </c>
      <c r="L112" s="4">
        <v>10</v>
      </c>
      <c r="M112" s="29">
        <f>IF(L112&gt;104,"c","")</f>
      </c>
      <c r="N112" s="30">
        <f>COUNTBLANK(M110:M112)+COUNTBLANK(N110)</f>
        <v>4</v>
      </c>
      <c r="O112" s="4">
        <v>10</v>
      </c>
      <c r="P112" s="29">
        <f>IF(O112&gt;104,"c","")</f>
      </c>
      <c r="Q112" s="30">
        <f>COUNTBLANK(P110:P112)+COUNTBLANK(Q110)</f>
        <v>4</v>
      </c>
      <c r="R112" s="48">
        <f t="shared" si="4"/>
        <v>10.000000000000002</v>
      </c>
      <c r="S112" s="61">
        <f>IF(R112="","",IF(R112&gt;35,"f",""))</f>
      </c>
    </row>
    <row r="113" spans="1:19" ht="12.75">
      <c r="A113" s="5" t="s">
        <v>125</v>
      </c>
      <c r="B113" s="10" t="s">
        <v>1</v>
      </c>
      <c r="C113" s="2">
        <v>10</v>
      </c>
      <c r="D113" s="26">
        <f>IF(C113&gt;10000,"a","")</f>
      </c>
      <c r="E113" s="55">
        <f>IF(C114&gt;=1,IF(C113&gt;1000,IF((C114/C113)&gt;0.1,IF((C114/C113)&gt;1,"1",(C114/C113)),""),""),"")</f>
      </c>
      <c r="F113" s="2">
        <v>10</v>
      </c>
      <c r="G113" s="26">
        <f>IF(F113&gt;10000,"a","")</f>
      </c>
      <c r="H113" s="55">
        <f>IF(F114&gt;=1,IF(F113&gt;1000,IF((F114/F113)&gt;0.1,IF((F114/F113)&gt;1,"1",(F114/F113)),""),""),"")</f>
      </c>
      <c r="I113" s="2">
        <v>10</v>
      </c>
      <c r="J113" s="26">
        <f>IF(I113&gt;10000,"a","")</f>
      </c>
      <c r="K113" s="55">
        <f>IF(I114&gt;=1,IF(I113&gt;1000,IF((I114/I113)&gt;0.1,IF((I114/I113)&gt;1,"1",(I114/I113)),""),""),"")</f>
      </c>
      <c r="L113" s="2">
        <v>10</v>
      </c>
      <c r="M113" s="26">
        <f>IF(L113&gt;10000,"a","")</f>
      </c>
      <c r="N113" s="55">
        <f>IF(L114&gt;=1,IF(L113&gt;1000,IF((L114/L113)&gt;0.1,IF((L114/L113)&gt;1,"1",(L114/L113)),""),""),"")</f>
      </c>
      <c r="O113" s="2">
        <v>10</v>
      </c>
      <c r="P113" s="26">
        <f>IF(O113&gt;10000,"a","")</f>
      </c>
      <c r="Q113" s="55">
        <f>IF(O114&gt;=1,IF(O113&gt;1000,IF((O114/O113)&gt;0.1,IF((O114/O113)&gt;1,"1",(O114/O113)),""),""),"")</f>
      </c>
      <c r="R113" s="47">
        <f t="shared" si="4"/>
        <v>10.000000000000002</v>
      </c>
      <c r="S113" s="68"/>
    </row>
    <row r="114" spans="1:19" ht="12.75">
      <c r="A114" s="5" t="s">
        <v>98</v>
      </c>
      <c r="B114" s="11" t="s">
        <v>2</v>
      </c>
      <c r="C114" s="3">
        <v>10</v>
      </c>
      <c r="D114" s="27">
        <f>IF(C114&gt;400,"b","")</f>
      </c>
      <c r="E114" s="28">
        <f>IF(E115&lt;4,"X","")</f>
      </c>
      <c r="F114" s="3">
        <v>10</v>
      </c>
      <c r="G114" s="27">
        <f>IF(F114&gt;400,"b","")</f>
      </c>
      <c r="H114" s="28">
        <f>IF(H115&lt;4,"X","")</f>
      </c>
      <c r="I114" s="3">
        <v>10</v>
      </c>
      <c r="J114" s="27">
        <f>IF(I114&gt;400,"b","")</f>
      </c>
      <c r="K114" s="28">
        <f>IF(K115&lt;4,"X","")</f>
      </c>
      <c r="L114" s="3">
        <v>10</v>
      </c>
      <c r="M114" s="27">
        <f>IF(L114&gt;400,"b","")</f>
      </c>
      <c r="N114" s="28">
        <f>IF(N115&lt;4,"X","")</f>
      </c>
      <c r="O114" s="3">
        <v>10</v>
      </c>
      <c r="P114" s="27">
        <f>IF(O114&gt;400,"b","")</f>
      </c>
      <c r="Q114" s="28">
        <f>IF(Q115&lt;4,"X","")</f>
      </c>
      <c r="R114" s="48">
        <f t="shared" si="4"/>
        <v>10.000000000000002</v>
      </c>
      <c r="S114" s="68"/>
    </row>
    <row r="115" spans="1:19" ht="12.75">
      <c r="A115" s="5" t="s">
        <v>126</v>
      </c>
      <c r="B115" s="11" t="s">
        <v>3</v>
      </c>
      <c r="C115" s="4">
        <v>10</v>
      </c>
      <c r="D115" s="29">
        <f>IF(C115&gt;104,"c","")</f>
      </c>
      <c r="E115" s="30">
        <f>COUNTBLANK(D113:D115)+COUNTBLANK(E113)</f>
        <v>4</v>
      </c>
      <c r="F115" s="4">
        <v>10</v>
      </c>
      <c r="G115" s="29">
        <f>IF(F115&gt;104,"c","")</f>
      </c>
      <c r="H115" s="30">
        <f>COUNTBLANK(G113:G115)+COUNTBLANK(H113)</f>
        <v>4</v>
      </c>
      <c r="I115" s="4">
        <v>10</v>
      </c>
      <c r="J115" s="29">
        <f>IF(I115&gt;104,"c","")</f>
      </c>
      <c r="K115" s="30">
        <f>COUNTBLANK(J113:J115)+COUNTBLANK(K113)</f>
        <v>4</v>
      </c>
      <c r="L115" s="4">
        <v>30</v>
      </c>
      <c r="M115" s="29">
        <f>IF(L115&gt;104,"c","")</f>
      </c>
      <c r="N115" s="30">
        <f>COUNTBLANK(M113:M115)+COUNTBLANK(N113)</f>
        <v>4</v>
      </c>
      <c r="O115" s="4">
        <v>10</v>
      </c>
      <c r="P115" s="29">
        <f>IF(O115&gt;104,"c","")</f>
      </c>
      <c r="Q115" s="30">
        <f>COUNTBLANK(P113:P115)+COUNTBLANK(Q113)</f>
        <v>4</v>
      </c>
      <c r="R115" s="48">
        <f t="shared" si="4"/>
        <v>12.457309396155173</v>
      </c>
      <c r="S115" s="68"/>
    </row>
    <row r="116" spans="1:19" ht="12.75">
      <c r="A116" s="9" t="s">
        <v>27</v>
      </c>
      <c r="B116" s="10" t="s">
        <v>1</v>
      </c>
      <c r="C116" s="2">
        <v>10</v>
      </c>
      <c r="D116" s="26">
        <f>IF(C116&gt;10000,"a","")</f>
      </c>
      <c r="E116" s="55">
        <f>IF(C117&gt;=1,IF(C116&gt;1000,IF((C117/C116)&gt;0.1,IF((C117/C116)&gt;1,"1",(C117/C116)),""),""),"")</f>
      </c>
      <c r="F116" s="2">
        <v>10</v>
      </c>
      <c r="G116" s="26">
        <f>IF(F116&gt;10000,"a","")</f>
      </c>
      <c r="H116" s="55">
        <f>IF(F117&gt;=1,IF(F116&gt;1000,IF((F117/F116)&gt;0.1,IF((F117/F116)&gt;1,"1",(F117/F116)),""),""),"")</f>
      </c>
      <c r="I116" s="2">
        <v>10</v>
      </c>
      <c r="J116" s="26">
        <f>IF(I116&gt;10000,"a","")</f>
      </c>
      <c r="K116" s="55">
        <f>IF(I117&gt;=1,IF(I116&gt;1000,IF((I117/I116)&gt;0.1,IF((I117/I116)&gt;1,"1",(I117/I116)),""),""),"")</f>
      </c>
      <c r="L116" s="2">
        <v>132</v>
      </c>
      <c r="M116" s="26">
        <f>IF(L116&gt;10000,"a","")</f>
      </c>
      <c r="N116" s="55">
        <f>IF(L117&gt;=1,IF(L116&gt;1000,IF((L117/L116)&gt;0.1,IF((L117/L116)&gt;1,"1",(L117/L116)),""),""),"")</f>
      </c>
      <c r="O116" s="2">
        <v>10</v>
      </c>
      <c r="P116" s="26">
        <f>IF(O116&gt;10000,"a","")</f>
      </c>
      <c r="Q116" s="55">
        <f>IF(O117&gt;=1,IF(O116&gt;1000,IF((O117/O116)&gt;0.1,IF((O117/O116)&gt;1,"1",(O117/O116)),""),""),"")</f>
      </c>
      <c r="R116" s="47">
        <f t="shared" si="3"/>
        <v>16.75385630458891</v>
      </c>
      <c r="S116" s="50">
        <f>IF(R116="","",IF(R116&gt;1000,"d",""))</f>
      </c>
    </row>
    <row r="117" spans="1:19" ht="12.75">
      <c r="A117" s="5" t="s">
        <v>79</v>
      </c>
      <c r="B117" s="11" t="s">
        <v>2</v>
      </c>
      <c r="C117" s="3">
        <v>10</v>
      </c>
      <c r="D117" s="27">
        <f>IF(C117&gt;400,"b","")</f>
      </c>
      <c r="E117" s="28">
        <f>IF(E118&lt;4,"X","")</f>
      </c>
      <c r="F117" s="3">
        <v>10</v>
      </c>
      <c r="G117" s="27">
        <f>IF(F117&gt;400,"b","")</f>
      </c>
      <c r="H117" s="28">
        <f>IF(H118&lt;4,"X","")</f>
      </c>
      <c r="I117" s="3">
        <v>10</v>
      </c>
      <c r="J117" s="27">
        <f>IF(I117&gt;400,"b","")</f>
      </c>
      <c r="K117" s="28">
        <f>IF(K118&lt;4,"X","")</f>
      </c>
      <c r="L117" s="3">
        <v>120</v>
      </c>
      <c r="M117" s="27">
        <f>IF(L117&gt;400,"b","")</f>
      </c>
      <c r="N117" s="28">
        <f>IF(N118&lt;4,"X","")</f>
      </c>
      <c r="O117" s="3">
        <v>10</v>
      </c>
      <c r="P117" s="27">
        <f>IF(O117&gt;400,"b","")</f>
      </c>
      <c r="Q117" s="28">
        <f>IF(Q118&lt;4,"X","")</f>
      </c>
      <c r="R117" s="48">
        <f t="shared" si="3"/>
        <v>16.437518295172257</v>
      </c>
      <c r="S117" s="50">
        <f>IF(R117="","",IF(R117&gt;200,"e",""))</f>
      </c>
    </row>
    <row r="118" spans="1:19" ht="12.75">
      <c r="A118" s="36"/>
      <c r="B118" s="11" t="s">
        <v>3</v>
      </c>
      <c r="C118" s="4">
        <v>10</v>
      </c>
      <c r="D118" s="29">
        <f>IF(C118&gt;104,"c","")</f>
      </c>
      <c r="E118" s="30">
        <f>COUNTBLANK(D116:D118)+COUNTBLANK(E116)</f>
        <v>4</v>
      </c>
      <c r="F118" s="4">
        <v>10</v>
      </c>
      <c r="G118" s="29">
        <f>IF(F118&gt;104,"c","")</f>
      </c>
      <c r="H118" s="30">
        <f>COUNTBLANK(G116:G118)+COUNTBLANK(H116)</f>
        <v>4</v>
      </c>
      <c r="I118" s="4">
        <v>10</v>
      </c>
      <c r="J118" s="29">
        <f>IF(I118&gt;104,"c","")</f>
      </c>
      <c r="K118" s="30">
        <f>COUNTBLANK(J116:J118)+COUNTBLANK(K116)</f>
        <v>4</v>
      </c>
      <c r="L118" s="4">
        <v>20</v>
      </c>
      <c r="M118" s="29">
        <f>IF(L118&gt;104,"c","")</f>
      </c>
      <c r="N118" s="30">
        <f>COUNTBLANK(M116:M118)+COUNTBLANK(N116)</f>
        <v>4</v>
      </c>
      <c r="O118" s="4">
        <v>10</v>
      </c>
      <c r="P118" s="29">
        <f>IF(O118&gt;104,"c","")</f>
      </c>
      <c r="Q118" s="30">
        <f>COUNTBLANK(P116:P118)+COUNTBLANK(Q116)</f>
        <v>4</v>
      </c>
      <c r="R118" s="49">
        <f t="shared" si="3"/>
        <v>11.486983549970352</v>
      </c>
      <c r="S118" s="51">
        <f>IF(R118="","",IF(R118&gt;35,"f",""))</f>
      </c>
    </row>
    <row r="119" spans="1:19" ht="12.75">
      <c r="A119" s="9" t="s">
        <v>28</v>
      </c>
      <c r="B119" s="10" t="s">
        <v>1</v>
      </c>
      <c r="C119" s="2">
        <v>10</v>
      </c>
      <c r="D119" s="26">
        <f>IF(C119&gt;10000,"a","")</f>
      </c>
      <c r="E119" s="55">
        <f>IF(C120&gt;=1,IF(C119&gt;1000,IF((C120/C119)&gt;0.1,IF((C120/C119)&gt;1,"1",(C120/C119)),""),""),"")</f>
      </c>
      <c r="F119" s="2">
        <v>20</v>
      </c>
      <c r="G119" s="26">
        <f>IF(F119&gt;10000,"a","")</f>
      </c>
      <c r="H119" s="55">
        <f>IF(F120&gt;=1,IF(F119&gt;1000,IF((F120/F119)&gt;0.1,IF((F120/F119)&gt;1,"1",(F120/F119)),""),""),"")</f>
      </c>
      <c r="I119" s="2">
        <v>10</v>
      </c>
      <c r="J119" s="26">
        <f>IF(I119&gt;10000,"a","")</f>
      </c>
      <c r="K119" s="55">
        <f>IF(I120&gt;=1,IF(I119&gt;1000,IF((I120/I119)&gt;0.1,IF((I120/I119)&gt;1,"1",(I120/I119)),""),""),"")</f>
      </c>
      <c r="L119" s="2">
        <v>585</v>
      </c>
      <c r="M119" s="26">
        <f>IF(L119&gt;10000,"a","")</f>
      </c>
      <c r="N119" s="55">
        <f>IF(L120&gt;=1,IF(L119&gt;1000,IF((L120/L119)&gt;0.1,IF((L120/L119)&gt;1,"1",(L120/L119)),""),""),"")</f>
      </c>
      <c r="O119" s="2">
        <v>20</v>
      </c>
      <c r="P119" s="26">
        <f>IF(O119&gt;10000,"a","")</f>
      </c>
      <c r="Q119" s="55">
        <f>IF(O120&gt;=1,IF(O119&gt;1000,IF((O120/O119)&gt;0.1,IF((O120/O119)&gt;1,"1",(O120/O119)),""),""),"")</f>
      </c>
      <c r="R119" s="47">
        <f t="shared" si="3"/>
        <v>29.77441048537719</v>
      </c>
      <c r="S119" s="50">
        <f>IF(R119="","",IF(R119&gt;1000,"d",""))</f>
      </c>
    </row>
    <row r="120" spans="1:19" ht="12.75">
      <c r="A120" s="5" t="s">
        <v>80</v>
      </c>
      <c r="B120" s="11" t="s">
        <v>2</v>
      </c>
      <c r="C120" s="3">
        <v>10</v>
      </c>
      <c r="D120" s="27">
        <f>IF(C120&gt;400,"b","")</f>
      </c>
      <c r="E120" s="28">
        <f>IF(E121&lt;4,"X","")</f>
      </c>
      <c r="F120" s="3">
        <v>10</v>
      </c>
      <c r="G120" s="27">
        <f>IF(F120&gt;400,"b","")</f>
      </c>
      <c r="H120" s="28">
        <f>IF(H121&lt;4,"X","")</f>
      </c>
      <c r="I120" s="3">
        <v>10</v>
      </c>
      <c r="J120" s="27">
        <f>IF(I120&gt;400,"b","")</f>
      </c>
      <c r="K120" s="28">
        <f>IF(K121&lt;4,"X","")</f>
      </c>
      <c r="L120" s="3">
        <v>10</v>
      </c>
      <c r="M120" s="27">
        <f>IF(L120&gt;400,"b","")</f>
      </c>
      <c r="N120" s="28">
        <f>IF(N121&lt;4,"X","")</f>
      </c>
      <c r="O120" s="3">
        <v>10</v>
      </c>
      <c r="P120" s="27">
        <f>IF(O120&gt;400,"b","")</f>
      </c>
      <c r="Q120" s="28">
        <f>IF(Q121&lt;4,"X","")</f>
      </c>
      <c r="R120" s="48">
        <f t="shared" si="3"/>
        <v>10.000000000000002</v>
      </c>
      <c r="S120" s="50">
        <f>IF(R120="","",IF(R120&gt;200,"e",""))</f>
      </c>
    </row>
    <row r="121" spans="1:19" ht="12.75">
      <c r="A121" s="14" t="s">
        <v>74</v>
      </c>
      <c r="B121" s="11" t="s">
        <v>3</v>
      </c>
      <c r="C121" s="4">
        <v>10</v>
      </c>
      <c r="D121" s="29">
        <f>IF(C121&gt;104,"c","")</f>
      </c>
      <c r="E121" s="30">
        <f>COUNTBLANK(D119:D121)+COUNTBLANK(E119)</f>
        <v>4</v>
      </c>
      <c r="F121" s="4">
        <v>10</v>
      </c>
      <c r="G121" s="29">
        <f>IF(F121&gt;104,"c","")</f>
      </c>
      <c r="H121" s="30">
        <f>COUNTBLANK(G119:G121)+COUNTBLANK(H119)</f>
        <v>4</v>
      </c>
      <c r="I121" s="4">
        <v>10</v>
      </c>
      <c r="J121" s="29">
        <f>IF(I121&gt;104,"c","")</f>
      </c>
      <c r="K121" s="30">
        <f>COUNTBLANK(J119:J121)+COUNTBLANK(K119)</f>
        <v>4</v>
      </c>
      <c r="L121" s="4">
        <v>10</v>
      </c>
      <c r="M121" s="29">
        <f>IF(L121&gt;104,"c","")</f>
      </c>
      <c r="N121" s="30">
        <f>COUNTBLANK(M119:M121)+COUNTBLANK(N119)</f>
        <v>4</v>
      </c>
      <c r="O121" s="4">
        <v>10</v>
      </c>
      <c r="P121" s="29">
        <f>IF(O121&gt;104,"c","")</f>
      </c>
      <c r="Q121" s="30">
        <f>COUNTBLANK(P119:P121)+COUNTBLANK(Q119)</f>
        <v>4</v>
      </c>
      <c r="R121" s="49">
        <f t="shared" si="3"/>
        <v>10.000000000000002</v>
      </c>
      <c r="S121" s="51">
        <f>IF(R121="","",IF(R121&gt;35,"f",""))</f>
      </c>
    </row>
    <row r="122" spans="1:19" ht="12.75">
      <c r="A122" s="9" t="s">
        <v>109</v>
      </c>
      <c r="B122" s="10" t="s">
        <v>1</v>
      </c>
      <c r="C122" s="2">
        <v>10</v>
      </c>
      <c r="D122" s="26">
        <f>IF(C122&gt;10000,"a","")</f>
      </c>
      <c r="E122" s="55">
        <f>IF(C123&gt;=1,IF(C122&gt;1000,IF((C123/C122)&gt;0.1,IF((C123/C122)&gt;1,"1",(C123/C122)),""),""),"")</f>
      </c>
      <c r="F122" s="2">
        <v>20</v>
      </c>
      <c r="G122" s="26">
        <f>IF(F122&gt;10000,"a","")</f>
      </c>
      <c r="H122" s="55">
        <f>IF(F123&gt;=1,IF(F122&gt;1000,IF((F123/F122)&gt;0.1,IF((F123/F122)&gt;1,"1",(F123/F122)),""),""),"")</f>
      </c>
      <c r="I122" s="2">
        <v>20</v>
      </c>
      <c r="J122" s="26">
        <f>IF(I122&gt;10000,"a","")</f>
      </c>
      <c r="K122" s="55">
        <f>IF(I123&gt;=1,IF(I122&gt;1000,IF((I123/I122)&gt;0.1,IF((I123/I122)&gt;1,"1",(I123/I122)),""),""),"")</f>
      </c>
      <c r="L122" s="2">
        <v>216</v>
      </c>
      <c r="M122" s="26">
        <f>IF(L122&gt;10000,"a","")</f>
      </c>
      <c r="N122" s="55">
        <f>IF(L123&gt;=1,IF(L122&gt;1000,IF((L123/L122)&gt;0.1,IF((L123/L122)&gt;1,"1",(L123/L122)),""),""),"")</f>
      </c>
      <c r="O122" s="2">
        <v>10</v>
      </c>
      <c r="P122" s="26">
        <f>IF(O122&gt;10000,"a","")</f>
      </c>
      <c r="Q122" s="55">
        <f>IF(O123&gt;=1,IF(O122&gt;1000,IF((O123/O122)&gt;0.1,IF((O123/O122)&gt;1,"1",(O123/O122)),""),""),"")</f>
      </c>
      <c r="R122" s="47">
        <f>IF(C122+F122+L122+I122+O122&gt;0,(IF(C122&gt;0,C122,1)*IF(F122&gt;0,F122,1)*IF(I122&gt;0,I122,1)*IF(L122&gt;0,L122,1)*IF(O122&gt;0,O122,1))^(1/(IF(C122&gt;0,1,0)+IF(F122&gt;0,1,0)+IF(I122&gt;0,1,0)+IF(L122&gt;0,1,0)+IF(O122&gt;0,1,0))),"")</f>
        <v>24.395108189338693</v>
      </c>
      <c r="S122" s="50">
        <f>IF(R122="","",IF(R122&gt;1000,"d",""))</f>
      </c>
    </row>
    <row r="123" spans="1:19" ht="12.75">
      <c r="A123" s="5" t="s">
        <v>80</v>
      </c>
      <c r="B123" s="11" t="s">
        <v>2</v>
      </c>
      <c r="C123" s="3">
        <v>10</v>
      </c>
      <c r="D123" s="27">
        <f>IF(C123&gt;400,"b","")</f>
      </c>
      <c r="E123" s="28">
        <f>IF(E124&lt;4,"X","")</f>
      </c>
      <c r="F123" s="3">
        <v>10</v>
      </c>
      <c r="G123" s="27">
        <f>IF(F123&gt;400,"b","")</f>
      </c>
      <c r="H123" s="28">
        <f>IF(H124&lt;4,"X","")</f>
      </c>
      <c r="I123" s="3">
        <v>10</v>
      </c>
      <c r="J123" s="27">
        <f>IF(I123&gt;400,"b","")</f>
      </c>
      <c r="K123" s="28">
        <f>IF(K124&lt;4,"X","")</f>
      </c>
      <c r="L123" s="3">
        <v>10</v>
      </c>
      <c r="M123" s="27">
        <f>IF(L123&gt;400,"b","")</f>
      </c>
      <c r="N123" s="28">
        <f>IF(N124&lt;4,"X","")</f>
      </c>
      <c r="O123" s="3">
        <v>10</v>
      </c>
      <c r="P123" s="27">
        <f>IF(O123&gt;400,"b","")</f>
      </c>
      <c r="Q123" s="28">
        <f>IF(Q124&lt;4,"X","")</f>
      </c>
      <c r="R123" s="48">
        <f>IF(C123+F123+L123+I123+O123&gt;0,(IF(C123&gt;0,C123,1)*IF(F123&gt;0,F123,1)*IF(I123&gt;0,I123,1)*IF(L123&gt;0,L123,1)*IF(O123&gt;0,O123,1))^(1/(IF(C123&gt;0,1,0)+IF(F123&gt;0,1,0)+IF(I123&gt;0,1,0)+IF(L123&gt;0,1,0)+IF(O123&gt;0,1,0))),"")</f>
        <v>10.000000000000002</v>
      </c>
      <c r="S123" s="50">
        <f>IF(R123="","",IF(R123&gt;200,"e",""))</f>
      </c>
    </row>
    <row r="124" spans="1:19" ht="12.75">
      <c r="A124" s="14" t="s">
        <v>110</v>
      </c>
      <c r="B124" s="11" t="s">
        <v>3</v>
      </c>
      <c r="C124" s="4">
        <v>10</v>
      </c>
      <c r="D124" s="29">
        <f>IF(C124&gt;104,"c","")</f>
      </c>
      <c r="E124" s="30">
        <f>COUNTBLANK(D122:D124)+COUNTBLANK(E122)</f>
        <v>4</v>
      </c>
      <c r="F124" s="4">
        <v>10</v>
      </c>
      <c r="G124" s="29">
        <f>IF(F124&gt;104,"c","")</f>
      </c>
      <c r="H124" s="30">
        <f>COUNTBLANK(G122:G124)+COUNTBLANK(H122)</f>
        <v>4</v>
      </c>
      <c r="I124" s="4">
        <v>10</v>
      </c>
      <c r="J124" s="29">
        <f>IF(I124&gt;104,"c","")</f>
      </c>
      <c r="K124" s="30">
        <f>COUNTBLANK(J122:J124)+COUNTBLANK(K122)</f>
        <v>4</v>
      </c>
      <c r="L124" s="4">
        <v>10</v>
      </c>
      <c r="M124" s="29">
        <f>IF(L124&gt;104,"c","")</f>
      </c>
      <c r="N124" s="30">
        <f>COUNTBLANK(M122:M124)+COUNTBLANK(N122)</f>
        <v>4</v>
      </c>
      <c r="O124" s="4">
        <v>10</v>
      </c>
      <c r="P124" s="29">
        <f>IF(O124&gt;104,"c","")</f>
      </c>
      <c r="Q124" s="30">
        <f>COUNTBLANK(P122:P124)+COUNTBLANK(Q122)</f>
        <v>4</v>
      </c>
      <c r="R124" s="49">
        <f>IF(C124+F124+L124+I124+O124&gt;0,(IF(C124&gt;0,C124,1)*IF(F124&gt;0,F124,1)*IF(I124&gt;0,I124,1)*IF(L124&gt;0,L124,1)*IF(O124&gt;0,O124,1))^(1/(IF(C124&gt;0,1,0)+IF(F124&gt;0,1,0)+IF(I124&gt;0,1,0)+IF(L124&gt;0,1,0)+IF(O124&gt;0,1,0))),"")</f>
        <v>10.000000000000002</v>
      </c>
      <c r="S124" s="51">
        <f>IF(R124="","",IF(R124&gt;35,"f",""))</f>
      </c>
    </row>
    <row r="125" spans="1:19" ht="12.75">
      <c r="A125" s="9" t="s">
        <v>85</v>
      </c>
      <c r="B125" s="10" t="s">
        <v>1</v>
      </c>
      <c r="C125" s="2">
        <v>1054</v>
      </c>
      <c r="D125" s="26">
        <f>IF(C125&gt;10000,"a","")</f>
      </c>
      <c r="E125" s="55">
        <f>IF(C126&gt;=1,IF(C125&gt;1000,IF((C126/C125)&gt;0.1,IF((C126/C125)&gt;1,"1",(C126/C125)),""),""),"")</f>
      </c>
      <c r="F125" s="2">
        <v>332</v>
      </c>
      <c r="G125" s="26">
        <f>IF(F125&gt;10000,"a","")</f>
      </c>
      <c r="H125" s="55">
        <f>IF(F126&gt;=1,IF(F125&gt;1000,IF((F126/F125)&gt;0.1,IF((F126/F125)&gt;1,"1",(F126/F125)),""),""),"")</f>
      </c>
      <c r="I125" s="2">
        <v>20</v>
      </c>
      <c r="J125" s="26">
        <f>IF(I125&gt;10000,"a","")</f>
      </c>
      <c r="K125" s="55">
        <f>IF(I126&gt;=1,IF(I125&gt;1000,IF((I126/I125)&gt;0.1,IF((I126/I125)&gt;1,"1",(I126/I125)),""),""),"")</f>
      </c>
      <c r="L125" s="2">
        <v>52</v>
      </c>
      <c r="M125" s="26">
        <f>IF(L125&gt;10000,"a","")</f>
      </c>
      <c r="N125" s="55">
        <f>IF(L126&gt;=1,IF(L125&gt;1000,IF((L126/L125)&gt;0.1,IF((L126/L125)&gt;1,"1",(L126/L125)),""),""),"")</f>
      </c>
      <c r="O125" s="2">
        <v>31</v>
      </c>
      <c r="P125" s="26">
        <f>IF(O125&gt;10000,"a","")</f>
      </c>
      <c r="Q125" s="55">
        <f>IF(O126&gt;=1,IF(O125&gt;1000,IF((O126/O125)&gt;0.1,IF((O126/O125)&gt;1,"1",(O126/O125)),""),""),"")</f>
      </c>
      <c r="R125" s="47">
        <f t="shared" si="3"/>
        <v>102.44122084584467</v>
      </c>
      <c r="S125" s="50">
        <f>IF(R125="","",IF(R125&gt;1000,"d",""))</f>
      </c>
    </row>
    <row r="126" spans="1:19" ht="12.75">
      <c r="A126" s="5" t="s">
        <v>31</v>
      </c>
      <c r="B126" s="11" t="s">
        <v>2</v>
      </c>
      <c r="C126" s="3">
        <v>41</v>
      </c>
      <c r="D126" s="27">
        <f>IF(C126&gt;400,"b","")</f>
      </c>
      <c r="E126" s="28">
        <f>IF(E127&lt;4,"X","")</f>
      </c>
      <c r="F126" s="3">
        <v>73</v>
      </c>
      <c r="G126" s="27">
        <f>IF(F126&gt;400,"b","")</f>
      </c>
      <c r="H126" s="28">
        <f>IF(H127&lt;4,"X","")</f>
      </c>
      <c r="I126" s="3">
        <v>10</v>
      </c>
      <c r="J126" s="27">
        <f>IF(I126&gt;400,"b","")</f>
      </c>
      <c r="K126" s="28">
        <f>IF(K127&lt;4,"X","")</f>
      </c>
      <c r="L126" s="3">
        <v>10</v>
      </c>
      <c r="M126" s="27">
        <f>IF(L126&gt;400,"b","")</f>
      </c>
      <c r="N126" s="28">
        <f>IF(N127&lt;4,"X","")</f>
      </c>
      <c r="O126" s="3">
        <v>10</v>
      </c>
      <c r="P126" s="27">
        <f>IF(O126&gt;400,"b","")</f>
      </c>
      <c r="Q126" s="28">
        <f>IF(Q127&lt;4,"X","")</f>
      </c>
      <c r="R126" s="48">
        <f t="shared" si="3"/>
        <v>19.734282611295566</v>
      </c>
      <c r="S126" s="50">
        <f>IF(R126="","",IF(R126&gt;200,"e",""))</f>
      </c>
    </row>
    <row r="127" spans="1:19" ht="12.75">
      <c r="A127" s="14" t="s">
        <v>32</v>
      </c>
      <c r="B127" s="15" t="s">
        <v>3</v>
      </c>
      <c r="C127" s="4">
        <v>10</v>
      </c>
      <c r="D127" s="56">
        <f>IF(C127&gt;104,"c","")</f>
      </c>
      <c r="E127" s="57">
        <f>COUNTBLANK(D125:D127)+COUNTBLANK(E125)</f>
        <v>4</v>
      </c>
      <c r="F127" s="4">
        <v>74</v>
      </c>
      <c r="G127" s="56">
        <f>IF(F127&gt;104,"c","")</f>
      </c>
      <c r="H127" s="57">
        <f>COUNTBLANK(G125:G127)+COUNTBLANK(H125)</f>
        <v>4</v>
      </c>
      <c r="I127" s="4">
        <v>20</v>
      </c>
      <c r="J127" s="56">
        <f>IF(I127&gt;104,"c","")</f>
      </c>
      <c r="K127" s="57">
        <f>COUNTBLANK(J125:J127)+COUNTBLANK(K125)</f>
        <v>4</v>
      </c>
      <c r="L127" s="4">
        <v>10</v>
      </c>
      <c r="M127" s="56">
        <f>IF(L127&gt;104,"c","")</f>
      </c>
      <c r="N127" s="57">
        <f>COUNTBLANK(M125:M127)+COUNTBLANK(N125)</f>
        <v>4</v>
      </c>
      <c r="O127" s="4">
        <v>10</v>
      </c>
      <c r="P127" s="56">
        <f>IF(O127&gt;104,"c","")</f>
      </c>
      <c r="Q127" s="57">
        <f>COUNTBLANK(P125:P127)+COUNTBLANK(Q125)</f>
        <v>4</v>
      </c>
      <c r="R127" s="49">
        <f t="shared" si="3"/>
        <v>17.141638936223224</v>
      </c>
      <c r="S127" s="51">
        <f>IF(R127="","",IF(R127&gt;35,"f",""))</f>
      </c>
    </row>
    <row r="128" spans="1:19" ht="12.75">
      <c r="A128" s="63"/>
      <c r="B128" s="64"/>
      <c r="C128" s="40"/>
      <c r="D128" s="42"/>
      <c r="E128" s="65"/>
      <c r="F128" s="43"/>
      <c r="G128" s="42"/>
      <c r="H128" s="65"/>
      <c r="I128" s="43"/>
      <c r="J128" s="42"/>
      <c r="K128" s="65"/>
      <c r="L128" s="43"/>
      <c r="M128" s="42"/>
      <c r="N128" s="65"/>
      <c r="O128" s="43"/>
      <c r="P128" s="1"/>
      <c r="Q128" s="42"/>
      <c r="R128" s="12"/>
      <c r="S128" s="12"/>
    </row>
    <row r="129" spans="1:19" ht="12.75">
      <c r="A129" s="39" t="s">
        <v>34</v>
      </c>
      <c r="B129" s="41"/>
      <c r="C129" s="37"/>
      <c r="E129" s="13"/>
      <c r="F129" s="38"/>
      <c r="G129" s="44"/>
      <c r="H129" s="13"/>
      <c r="I129" s="38"/>
      <c r="J129" s="44"/>
      <c r="K129" s="13"/>
      <c r="L129" s="38"/>
      <c r="M129" s="44"/>
      <c r="N129" s="13"/>
      <c r="O129" s="38"/>
      <c r="P129" s="44"/>
      <c r="Q129" s="13"/>
      <c r="R129" s="12"/>
      <c r="S129" s="12"/>
    </row>
    <row r="130" spans="1:19" ht="12.75">
      <c r="A130" s="13"/>
      <c r="B130" s="13"/>
      <c r="C130" s="66"/>
      <c r="E130" s="13"/>
      <c r="F130" s="67"/>
      <c r="G130" s="13"/>
      <c r="H130" s="13"/>
      <c r="I130" s="67"/>
      <c r="J130" s="13"/>
      <c r="K130" s="13"/>
      <c r="L130" s="67"/>
      <c r="M130" s="13"/>
      <c r="N130" s="13"/>
      <c r="O130" s="67"/>
      <c r="P130" s="13"/>
      <c r="Q130" s="13"/>
      <c r="R130" s="12"/>
      <c r="S130" s="12"/>
    </row>
    <row r="131" spans="1:19" ht="12.75">
      <c r="A131" s="13"/>
      <c r="B131" s="13"/>
      <c r="C131" s="66"/>
      <c r="E131" s="13"/>
      <c r="F131" s="67"/>
      <c r="G131" s="13"/>
      <c r="H131" s="13"/>
      <c r="I131" s="67"/>
      <c r="J131" s="13"/>
      <c r="K131" s="13"/>
      <c r="L131" s="67"/>
      <c r="M131" s="13"/>
      <c r="N131" s="13"/>
      <c r="O131" s="67"/>
      <c r="P131" s="13"/>
      <c r="Q131" s="13"/>
      <c r="R131" s="12"/>
      <c r="S131" s="12"/>
    </row>
    <row r="132" spans="1:19" ht="12.75">
      <c r="A132" s="13"/>
      <c r="B132" s="13"/>
      <c r="C132" s="66"/>
      <c r="E132" s="13"/>
      <c r="F132" s="67"/>
      <c r="G132" s="13"/>
      <c r="H132" s="13"/>
      <c r="I132" s="67"/>
      <c r="J132" s="13"/>
      <c r="K132" s="13"/>
      <c r="L132" s="67"/>
      <c r="M132" s="13"/>
      <c r="N132" s="13"/>
      <c r="O132" s="67"/>
      <c r="P132" s="13"/>
      <c r="Q132" s="13"/>
      <c r="R132" s="12"/>
      <c r="S132" s="12"/>
    </row>
    <row r="133" spans="1:19" ht="12.75">
      <c r="A133" s="13"/>
      <c r="B133" s="13"/>
      <c r="C133" s="66"/>
      <c r="E133" s="13"/>
      <c r="F133" s="67"/>
      <c r="G133" s="13"/>
      <c r="H133" s="13"/>
      <c r="I133" s="67"/>
      <c r="J133" s="13"/>
      <c r="K133" s="13"/>
      <c r="L133" s="67"/>
      <c r="M133" s="13"/>
      <c r="N133" s="13"/>
      <c r="O133" s="67"/>
      <c r="P133" s="13"/>
      <c r="Q133" s="13"/>
      <c r="R133" s="12"/>
      <c r="S133" s="12"/>
    </row>
    <row r="134" spans="1:19" ht="12.75">
      <c r="A134" s="13"/>
      <c r="B134" s="13"/>
      <c r="C134" s="66"/>
      <c r="E134" s="13"/>
      <c r="F134" s="67"/>
      <c r="G134" s="13"/>
      <c r="H134" s="13"/>
      <c r="I134" s="67"/>
      <c r="J134" s="13"/>
      <c r="K134" s="13"/>
      <c r="L134" s="67"/>
      <c r="M134" s="13"/>
      <c r="N134" s="13"/>
      <c r="O134" s="67"/>
      <c r="P134" s="13"/>
      <c r="Q134" s="13"/>
      <c r="R134" s="12"/>
      <c r="S134" s="12"/>
    </row>
    <row r="135" spans="1:19" ht="12.75">
      <c r="A135" s="13"/>
      <c r="B135" s="13"/>
      <c r="C135" s="66"/>
      <c r="E135" s="13"/>
      <c r="F135" s="67"/>
      <c r="G135" s="13"/>
      <c r="H135" s="13"/>
      <c r="I135" s="67"/>
      <c r="J135" s="13"/>
      <c r="K135" s="13"/>
      <c r="L135" s="67"/>
      <c r="M135" s="13"/>
      <c r="N135" s="13"/>
      <c r="O135" s="67"/>
      <c r="P135" s="13"/>
      <c r="Q135" s="13"/>
      <c r="R135" s="12"/>
      <c r="S135" s="12"/>
    </row>
    <row r="136" spans="1:19" ht="12.75">
      <c r="A136" s="13"/>
      <c r="B136" s="13"/>
      <c r="C136" s="66"/>
      <c r="E136" s="13"/>
      <c r="F136" s="67"/>
      <c r="G136" s="13"/>
      <c r="H136" s="13"/>
      <c r="I136" s="67"/>
      <c r="J136" s="13"/>
      <c r="K136" s="13"/>
      <c r="L136" s="67"/>
      <c r="M136" s="13"/>
      <c r="N136" s="13"/>
      <c r="O136" s="67"/>
      <c r="P136" s="13"/>
      <c r="Q136" s="13"/>
      <c r="R136" s="12"/>
      <c r="S136" s="12"/>
    </row>
    <row r="137" spans="1:19" ht="12.75">
      <c r="A137" s="13"/>
      <c r="B137" s="13"/>
      <c r="C137" s="66"/>
      <c r="E137" s="13"/>
      <c r="F137" s="67"/>
      <c r="G137" s="13"/>
      <c r="H137" s="13"/>
      <c r="I137" s="67"/>
      <c r="J137" s="13"/>
      <c r="K137" s="13"/>
      <c r="L137" s="67"/>
      <c r="M137" s="13"/>
      <c r="N137" s="13"/>
      <c r="O137" s="67"/>
      <c r="P137" s="13"/>
      <c r="Q137" s="13"/>
      <c r="R137" s="12"/>
      <c r="S137" s="12"/>
    </row>
    <row r="138" spans="1:19" ht="12.75">
      <c r="A138" s="13"/>
      <c r="B138" s="13"/>
      <c r="C138" s="66"/>
      <c r="E138" s="13"/>
      <c r="F138" s="67"/>
      <c r="G138" s="13"/>
      <c r="H138" s="13"/>
      <c r="I138" s="67"/>
      <c r="J138" s="13"/>
      <c r="K138" s="13"/>
      <c r="L138" s="67"/>
      <c r="M138" s="13"/>
      <c r="N138" s="13"/>
      <c r="O138" s="67"/>
      <c r="P138" s="13"/>
      <c r="Q138" s="13"/>
      <c r="R138" s="12"/>
      <c r="S138" s="12"/>
    </row>
    <row r="139" spans="1:19" ht="12.75">
      <c r="A139" s="13"/>
      <c r="B139" s="13"/>
      <c r="C139" s="66"/>
      <c r="E139" s="13"/>
      <c r="F139" s="67"/>
      <c r="G139" s="13"/>
      <c r="H139" s="13"/>
      <c r="I139" s="67"/>
      <c r="J139" s="13"/>
      <c r="K139" s="13"/>
      <c r="L139" s="67"/>
      <c r="M139" s="13"/>
      <c r="N139" s="13"/>
      <c r="O139" s="67"/>
      <c r="P139" s="13"/>
      <c r="Q139" s="13"/>
      <c r="R139" s="12"/>
      <c r="S139" s="12"/>
    </row>
    <row r="140" spans="1:19" ht="12.75">
      <c r="A140" s="12"/>
      <c r="B140" s="12"/>
      <c r="C140" s="12"/>
      <c r="D140" s="13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 t="s">
        <v>33</v>
      </c>
      <c r="B141" s="12"/>
      <c r="C141" s="12"/>
      <c r="D141" s="13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8" t="s">
        <v>39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8" t="s">
        <v>40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8" ht="12.75">
      <c r="A144" s="8" t="s">
        <v>41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.75">
      <c r="A145" s="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2.75">
      <c r="A146" s="8" t="s">
        <v>35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2.75">
      <c r="A147" s="8" t="s">
        <v>42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2.75">
      <c r="A148" s="8" t="s">
        <v>43</v>
      </c>
      <c r="B148" s="8"/>
      <c r="C148" s="8"/>
      <c r="D148" s="8"/>
      <c r="E148" s="8"/>
      <c r="F148" s="8"/>
      <c r="G148" s="8"/>
      <c r="H148" s="8"/>
      <c r="I148" s="8"/>
      <c r="J148" s="8"/>
      <c r="K148" s="12"/>
      <c r="L148" s="12"/>
      <c r="M148" s="12"/>
      <c r="N148" s="12"/>
      <c r="O148" s="12"/>
      <c r="P148" s="12"/>
      <c r="Q148" s="12"/>
      <c r="R148" s="12"/>
    </row>
    <row r="149" spans="1:18" ht="12.75">
      <c r="A149" s="8" t="s">
        <v>44</v>
      </c>
      <c r="B149" s="8"/>
      <c r="C149" s="8"/>
      <c r="D149" s="8"/>
      <c r="E149" s="8"/>
      <c r="F149" s="8"/>
      <c r="G149" s="8"/>
      <c r="H149" s="8"/>
      <c r="I149" s="8"/>
      <c r="J149" s="8"/>
      <c r="K149" s="12"/>
      <c r="L149" s="12"/>
      <c r="M149" s="12"/>
      <c r="N149" s="12"/>
      <c r="O149" s="12"/>
      <c r="P149" s="12"/>
      <c r="Q149" s="12"/>
      <c r="R149" s="12"/>
    </row>
    <row r="150" spans="1:18" ht="12.75">
      <c r="A150" s="8" t="s">
        <v>45</v>
      </c>
      <c r="B150" s="8"/>
      <c r="C150" s="8"/>
      <c r="D150" s="8"/>
      <c r="E150" s="8"/>
      <c r="F150" s="8"/>
      <c r="G150" s="8"/>
      <c r="H150" s="8"/>
      <c r="I150" s="8"/>
      <c r="J150" s="8"/>
      <c r="K150" s="12"/>
      <c r="L150" s="12"/>
      <c r="M150" s="12"/>
      <c r="N150" s="12"/>
      <c r="O150" s="12"/>
      <c r="P150" s="12"/>
      <c r="Q150" s="12"/>
      <c r="R150" s="12"/>
    </row>
    <row r="151" spans="1:18" ht="12.75">
      <c r="A151" s="8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2"/>
      <c r="N151" s="12"/>
      <c r="O151" s="12"/>
      <c r="P151" s="12"/>
      <c r="Q151" s="12"/>
      <c r="R151" s="12"/>
    </row>
    <row r="152" spans="1:18" ht="12.75">
      <c r="A152" s="8" t="s">
        <v>46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2"/>
      <c r="N152" s="12"/>
      <c r="O152" s="12"/>
      <c r="P152" s="12"/>
      <c r="Q152" s="12"/>
      <c r="R152" s="12"/>
    </row>
    <row r="153" spans="1:18" ht="12.75">
      <c r="A153" s="8" t="s">
        <v>47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2"/>
      <c r="N153" s="12"/>
      <c r="O153" s="12"/>
      <c r="P153" s="12"/>
      <c r="Q153" s="12"/>
      <c r="R153" s="12"/>
    </row>
    <row r="154" spans="1:18" ht="12.75">
      <c r="A154" s="8" t="s">
        <v>48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2"/>
      <c r="N154" s="12"/>
      <c r="O154" s="12"/>
      <c r="P154" s="12"/>
      <c r="Q154" s="12"/>
      <c r="R154" s="12"/>
    </row>
    <row r="155" spans="1:18" ht="12.75">
      <c r="A155" s="8" t="s">
        <v>49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2"/>
      <c r="N155" s="12"/>
      <c r="O155" s="12"/>
      <c r="P155" s="12"/>
      <c r="Q155" s="12"/>
      <c r="R155" s="12"/>
    </row>
    <row r="156" spans="1:18" ht="12.75">
      <c r="A156" s="8" t="s">
        <v>36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2"/>
      <c r="N156" s="12"/>
      <c r="O156" s="12"/>
      <c r="P156" s="12"/>
      <c r="Q156" s="12"/>
      <c r="R156" s="12"/>
    </row>
    <row r="157" spans="1:19" ht="12.75">
      <c r="A157" s="13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13"/>
      <c r="N157" s="13"/>
      <c r="O157" s="13"/>
      <c r="P157" s="13"/>
      <c r="Q157" s="13"/>
      <c r="R157" s="13"/>
      <c r="S157" s="13"/>
    </row>
    <row r="158" spans="1:19" ht="12.75">
      <c r="A158" s="60" t="s">
        <v>37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</row>
    <row r="159" spans="1:19" ht="12.75">
      <c r="A159" s="69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1"/>
    </row>
    <row r="160" spans="1:19" ht="12.7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4"/>
    </row>
    <row r="161" spans="1:19" ht="12.75">
      <c r="A161" s="75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7"/>
    </row>
    <row r="163" spans="1:19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</row>
    <row r="164" spans="1:19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</sheetData>
  <mergeCells count="13">
    <mergeCell ref="A1:S1"/>
    <mergeCell ref="A74:S74"/>
    <mergeCell ref="L76:M76"/>
    <mergeCell ref="A159:S161"/>
    <mergeCell ref="C3:D3"/>
    <mergeCell ref="F3:G3"/>
    <mergeCell ref="I3:J3"/>
    <mergeCell ref="L3:M3"/>
    <mergeCell ref="O3:P3"/>
    <mergeCell ref="C76:D76"/>
    <mergeCell ref="F76:G76"/>
    <mergeCell ref="I76:J76"/>
    <mergeCell ref="O76:P76"/>
  </mergeCells>
  <printOptions horizontalCentered="1"/>
  <pageMargins left="0.25" right="0.25" top="1.75" bottom="0.5" header="0.75" footer="0.5"/>
  <pageSetup horizontalDpi="600" verticalDpi="600" orientation="portrait" scale="98" r:id="rId1"/>
  <headerFooter alignWithMargins="0">
    <oddHeader>&amp;C&amp;"CG Times,Bold"&amp;12COUNTY OF LOS ANGELES - DEPARTMENT OF HEALTH SERVICES
ENVIRONMENTAL HEALTH - RECREATIONAL HEALTH PROGRAM
OCEAN WATER MONITORING DATA
</oddHeader>
    <oddFooter>&amp;CPage &amp;P</oddFooter>
  </headerFooter>
  <rowBreaks count="1" manualBreakCount="1"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workbookViewId="0" topLeftCell="A1">
      <selection activeCell="O3" sqref="O3:P3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4" t="str">
        <f>IF(DHS!A1="","",DHS!A1)</f>
        <v> 2010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/>
      <c r="B3" s="32"/>
      <c r="C3" s="78">
        <v>40393</v>
      </c>
      <c r="D3" s="94"/>
      <c r="E3" s="33"/>
      <c r="F3" s="78">
        <v>40400</v>
      </c>
      <c r="G3" s="94"/>
      <c r="H3" s="33"/>
      <c r="I3" s="78">
        <v>40407</v>
      </c>
      <c r="J3" s="94"/>
      <c r="K3" s="33"/>
      <c r="L3" s="78">
        <v>40414</v>
      </c>
      <c r="M3" s="94"/>
      <c r="N3" s="33"/>
      <c r="O3" s="78">
        <v>40421</v>
      </c>
      <c r="P3" s="94"/>
      <c r="Q3" s="34"/>
      <c r="R3" s="45" t="s">
        <v>38</v>
      </c>
      <c r="S3" s="46"/>
    </row>
    <row r="4" spans="1:19" ht="12.75">
      <c r="A4" s="9" t="s">
        <v>81</v>
      </c>
      <c r="B4" s="10" t="s">
        <v>1</v>
      </c>
      <c r="C4" s="2">
        <v>624</v>
      </c>
      <c r="D4" s="26">
        <f>IF(C4&gt;10000,"a","")</f>
      </c>
      <c r="E4" s="55">
        <f>IF(C5&gt;=1,IF(C4&gt;1000,IF((C5/C4)&gt;0.1,IF((C5/C4)&gt;1,"1",(C5/C4)),""),""),"")</f>
      </c>
      <c r="F4" s="2">
        <v>169</v>
      </c>
      <c r="G4" s="26">
        <f>IF(F4&gt;10000,"a","")</f>
      </c>
      <c r="H4" s="55">
        <f>IF(F5&gt;=1,IF(F4&gt;1000,IF((F5/F4)&gt;0.1,IF((F5/F4)&gt;1,"1",(F5/F4)),""),""),"")</f>
      </c>
      <c r="I4" s="2">
        <v>238</v>
      </c>
      <c r="J4" s="26">
        <f>IF(I4&gt;10000,"a","")</f>
      </c>
      <c r="K4" s="55">
        <f>IF(I5&gt;=1,IF(I4&gt;1000,IF((I5/I4)&gt;0.1,IF((I5/I4)&gt;1,"1",(I5/I4)),""),""),"")</f>
      </c>
      <c r="L4" s="2">
        <v>146</v>
      </c>
      <c r="M4" s="26">
        <f>IF(L4&gt;10000,"a","")</f>
      </c>
      <c r="N4" s="55">
        <f>IF(L5&gt;=1,IF(L4&gt;1000,IF((L5/L4)&gt;0.1,IF((L5/L4)&gt;1,"1",(L5/L4)),""),""),"")</f>
      </c>
      <c r="O4" s="2">
        <v>175</v>
      </c>
      <c r="P4" s="26">
        <f>IF(O4&gt;10000,"a","")</f>
      </c>
      <c r="Q4" s="55">
        <f>IF(O5&gt;=1,IF(O4&gt;1000,IF((O5/O4)&gt;0.1,IF((O5/O4)&gt;1,"1",(O5/O4)),""),""),"")</f>
      </c>
      <c r="R4" s="47">
        <f aca="true" t="shared" si="0" ref="R4:R18">IF(C4+F4+L4+I4+O4&gt;0,(IF(C4&gt;0,C4,1)*IF(F4&gt;0,F4,1)*IF(I4&gt;0,I4,1)*IF(L4&gt;0,L4,1)*IF(O4&gt;0,O4,1))^(1/(IF(C4&gt;0,1,0)+IF(F4&gt;0,1,0)+IF(I4&gt;0,1,0)+IF(L4&gt;0,1,0)+IF(O4&gt;0,1,0))),"")</f>
        <v>229.83058958878658</v>
      </c>
      <c r="S4" s="50">
        <f>IF(R4="","",IF(R4&gt;1000,"d",""))</f>
      </c>
    </row>
    <row r="5" spans="1:19" ht="12.75">
      <c r="A5" s="5" t="s">
        <v>130</v>
      </c>
      <c r="B5" s="11" t="s">
        <v>2</v>
      </c>
      <c r="C5" s="3">
        <v>323</v>
      </c>
      <c r="D5" s="27">
        <f>IF(C5&gt;400,"b","")</f>
      </c>
      <c r="E5" s="28">
        <f>IF(E6&lt;4,"X","")</f>
      </c>
      <c r="F5" s="3">
        <v>169</v>
      </c>
      <c r="G5" s="27">
        <f>IF(F5&gt;400,"b","")</f>
      </c>
      <c r="H5" s="28">
        <f>IF(H6&lt;4,"X","")</f>
      </c>
      <c r="I5" s="3">
        <v>211</v>
      </c>
      <c r="J5" s="27">
        <f>IF(I5&gt;400,"b","")</f>
      </c>
      <c r="K5" s="28">
        <f>IF(K6&lt;4,"X","")</f>
      </c>
      <c r="L5" s="3">
        <v>31</v>
      </c>
      <c r="M5" s="27">
        <f>IF(L5&gt;400,"b","")</f>
      </c>
      <c r="N5" s="28">
        <f>IF(N6&lt;4,"X","")</f>
      </c>
      <c r="O5" s="3">
        <v>63</v>
      </c>
      <c r="P5" s="27">
        <f>IF(O5&gt;400,"b","")</f>
      </c>
      <c r="Q5" s="28">
        <f>IF(Q6&lt;4,"X","")</f>
      </c>
      <c r="R5" s="48">
        <f t="shared" si="0"/>
        <v>117.6020209775011</v>
      </c>
      <c r="S5" s="50">
        <f>IF(R5="","",IF(R5&gt;200,"e",""))</f>
      </c>
    </row>
    <row r="6" spans="1:19" ht="12.75">
      <c r="A6" s="5" t="s">
        <v>129</v>
      </c>
      <c r="B6" s="11" t="s">
        <v>3</v>
      </c>
      <c r="C6" s="3">
        <v>20</v>
      </c>
      <c r="D6" s="29">
        <f>IF(C6&gt;104,"c","")</f>
      </c>
      <c r="E6" s="30">
        <f>COUNTBLANK(D4:D6)+COUNTBLANK(E4)</f>
        <v>4</v>
      </c>
      <c r="F6" s="3">
        <v>10</v>
      </c>
      <c r="G6" s="29">
        <f>IF(F6&gt;104,"c","")</f>
      </c>
      <c r="H6" s="30">
        <f>COUNTBLANK(G4:G6)+COUNTBLANK(H4)</f>
        <v>4</v>
      </c>
      <c r="I6" s="3">
        <v>84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>
        <v>10</v>
      </c>
      <c r="P6" s="29">
        <f>IF(O6&gt;104,"c","")</f>
      </c>
      <c r="Q6" s="30">
        <f>COUNTBLANK(P4:P6)+COUNTBLANK(Q4)</f>
        <v>4</v>
      </c>
      <c r="R6" s="48">
        <f t="shared" si="0"/>
        <v>17.5817401196869</v>
      </c>
      <c r="S6" s="61">
        <f>IF(R6="","",IF(R6&gt;35,"f",""))</f>
      </c>
    </row>
    <row r="7" spans="1:19" ht="12.75">
      <c r="A7" s="9" t="s">
        <v>82</v>
      </c>
      <c r="B7" s="10" t="s">
        <v>1</v>
      </c>
      <c r="C7" s="2">
        <v>389</v>
      </c>
      <c r="D7" s="26">
        <f>IF(C7&gt;10000,"a","")</f>
      </c>
      <c r="E7" s="55">
        <f>IF(C8&gt;=1,IF(C7&gt;1000,IF((C8/C7)&gt;0.1,IF((C8/C7)&gt;1,"1",(C8/C7)),""),""),"")</f>
      </c>
      <c r="F7" s="2">
        <v>2909</v>
      </c>
      <c r="G7" s="26">
        <f>IF(F7&gt;10000,"a","")</f>
      </c>
      <c r="H7" s="55">
        <f>IF(F8&gt;=1,IF(F7&gt;1000,IF((F8/F7)&gt;0.1,IF((F8/F7)&gt;1,"1",(F8/F7)),""),""),"")</f>
        <v>1</v>
      </c>
      <c r="I7" s="2">
        <v>109</v>
      </c>
      <c r="J7" s="26">
        <f>IF(I7&gt;10000,"a","")</f>
      </c>
      <c r="K7" s="55">
        <f>IF(I8&gt;=1,IF(I7&gt;1000,IF((I8/I7)&gt;0.1,IF((I8/I7)&gt;1,"1",(I8/I7)),""),""),"")</f>
      </c>
      <c r="L7" s="2">
        <v>122</v>
      </c>
      <c r="M7" s="26">
        <f>IF(L7&gt;10000,"a","")</f>
      </c>
      <c r="N7" s="55">
        <f>IF(L8&gt;=1,IF(L7&gt;1000,IF((L8/L7)&gt;0.1,IF((L8/L7)&gt;1,"1",(L8/L7)),""),""),"")</f>
      </c>
      <c r="O7" s="2">
        <v>160</v>
      </c>
      <c r="P7" s="26">
        <f>IF(O7&gt;10000,"a","")</f>
      </c>
      <c r="Q7" s="55">
        <f>IF(O8&gt;=1,IF(O7&gt;1000,IF((O8/O7)&gt;0.1,IF((O8/O7)&gt;1,"1",(O8/O7)),""),""),"")</f>
      </c>
      <c r="R7" s="47">
        <f t="shared" si="0"/>
        <v>299.4469726211709</v>
      </c>
      <c r="S7" s="50">
        <f>IF(R7="","",IF(R7&gt;1000,"d",""))</f>
      </c>
    </row>
    <row r="8" spans="1:19" ht="12.75">
      <c r="A8" s="62" t="s">
        <v>131</v>
      </c>
      <c r="B8" s="11" t="s">
        <v>2</v>
      </c>
      <c r="C8" s="3">
        <v>160</v>
      </c>
      <c r="D8" s="27">
        <f>IF(C8&gt;400,"b","")</f>
      </c>
      <c r="E8" s="28" t="str">
        <f>IF(E9&lt;4,"X","")</f>
        <v>X</v>
      </c>
      <c r="F8" s="3">
        <v>2909</v>
      </c>
      <c r="G8" s="27" t="str">
        <f>IF(F8&gt;400,"b","")</f>
        <v>b</v>
      </c>
      <c r="H8" s="28" t="str">
        <f>IF(H9&lt;4,"X","")</f>
        <v>X</v>
      </c>
      <c r="I8" s="3">
        <v>63</v>
      </c>
      <c r="J8" s="27">
        <f>IF(I8&gt;400,"b","")</f>
      </c>
      <c r="K8" s="28">
        <f>IF(K9&lt;4,"X","")</f>
      </c>
      <c r="L8" s="3">
        <v>86</v>
      </c>
      <c r="M8" s="27">
        <f>IF(L8&gt;400,"b","")</f>
      </c>
      <c r="N8" s="28">
        <f>IF(N9&lt;4,"X","")</f>
      </c>
      <c r="O8" s="3">
        <v>74</v>
      </c>
      <c r="P8" s="27">
        <f>IF(O8&gt;400,"b","")</f>
      </c>
      <c r="Q8" s="28">
        <f>IF(Q9&lt;4,"X","")</f>
      </c>
      <c r="R8" s="48">
        <f t="shared" si="0"/>
        <v>179.55060997611668</v>
      </c>
      <c r="S8" s="50">
        <f>IF(R8="","",IF(R8&gt;200,"e",""))</f>
      </c>
    </row>
    <row r="9" spans="1:19" ht="12.75">
      <c r="A9" s="62" t="s">
        <v>129</v>
      </c>
      <c r="B9" s="11" t="s">
        <v>3</v>
      </c>
      <c r="C9" s="3">
        <v>359</v>
      </c>
      <c r="D9" s="29" t="str">
        <f>IF(C9&gt;104,"c","")</f>
        <v>c</v>
      </c>
      <c r="E9" s="30">
        <f>COUNTBLANK(D7:D9)+COUNTBLANK(E7)</f>
        <v>3</v>
      </c>
      <c r="F9" s="3">
        <v>388</v>
      </c>
      <c r="G9" s="29" t="str">
        <f>IF(F9&gt;104,"c","")</f>
        <v>c</v>
      </c>
      <c r="H9" s="30">
        <f>COUNTBLANK(G7:G9)+COUNTBLANK(H7)</f>
        <v>1</v>
      </c>
      <c r="I9" s="3">
        <v>31</v>
      </c>
      <c r="J9" s="29">
        <f>IF(I9&gt;104,"c","")</f>
      </c>
      <c r="K9" s="30">
        <f>COUNTBLANK(J7:J9)+COUNTBLANK(K7)</f>
        <v>4</v>
      </c>
      <c r="L9" s="3">
        <v>10</v>
      </c>
      <c r="M9" s="29">
        <f>IF(L9&gt;104,"c","")</f>
      </c>
      <c r="N9" s="30">
        <f>COUNTBLANK(M7:M9)+COUNTBLANK(N7)</f>
        <v>4</v>
      </c>
      <c r="O9" s="3">
        <v>31</v>
      </c>
      <c r="P9" s="29">
        <f>IF(O9&gt;104,"c","")</f>
      </c>
      <c r="Q9" s="30">
        <f>COUNTBLANK(P7:P9)+COUNTBLANK(Q7)</f>
        <v>4</v>
      </c>
      <c r="R9" s="48">
        <f t="shared" si="0"/>
        <v>66.88518187846263</v>
      </c>
      <c r="S9" s="61" t="str">
        <f>IF(R9="","",IF(R9&gt;35,"f",""))</f>
        <v>f</v>
      </c>
    </row>
    <row r="10" spans="1:19" ht="12.75">
      <c r="A10" s="9" t="s">
        <v>83</v>
      </c>
      <c r="B10" s="10" t="s">
        <v>1</v>
      </c>
      <c r="C10" s="2">
        <v>556</v>
      </c>
      <c r="D10" s="26">
        <f>IF(C10&gt;10000,"a","")</f>
      </c>
      <c r="E10" s="55">
        <f>IF(C11&gt;=1,IF(C10&gt;1000,IF((C11/C10)&gt;0.1,IF((C11/C10)&gt;1,"1",(C11/C10)),""),""),"")</f>
      </c>
      <c r="F10" s="2">
        <v>4352</v>
      </c>
      <c r="G10" s="26">
        <f>IF(F10&gt;10000,"a","")</f>
      </c>
      <c r="H10" s="55">
        <f>IF(F11&gt;=1,IF(F10&gt;1000,IF((F11/F10)&gt;0.1,IF((F11/F10)&gt;1,"1",(F11/F10)),""),""),"")</f>
        <v>1</v>
      </c>
      <c r="I10" s="2">
        <v>146</v>
      </c>
      <c r="J10" s="26">
        <f>IF(I10&gt;10000,"a","")</f>
      </c>
      <c r="K10" s="55">
        <f>IF(I11&gt;=1,IF(I10&gt;1000,IF((I11/I10)&gt;0.1,IF((I11/I10)&gt;1,"1",(I11/I10)),""),""),"")</f>
      </c>
      <c r="L10" s="2">
        <v>211</v>
      </c>
      <c r="M10" s="26">
        <f>IF(L10&gt;10000,"a","")</f>
      </c>
      <c r="N10" s="55">
        <f>IF(L11&gt;=1,IF(L10&gt;1000,IF((L11/L10)&gt;0.1,IF((L11/L10)&gt;1,"1",(L11/L10)),""),""),"")</f>
      </c>
      <c r="O10" s="2">
        <v>2046</v>
      </c>
      <c r="P10" s="26">
        <f>IF(O10&gt;10000,"a","")</f>
      </c>
      <c r="Q10" s="55">
        <f>IF(O11&gt;=1,IF(O10&gt;1000,IF((O11/O10)&gt;0.1,IF((O11/O10)&gt;1,"1",(O11/O10)),""),""),"")</f>
        <v>0.5977517106549365</v>
      </c>
      <c r="R10" s="47">
        <f t="shared" si="0"/>
        <v>686.532219360164</v>
      </c>
      <c r="S10" s="50">
        <f>IF(R10="","",IF(R10&gt;1000,"d",""))</f>
      </c>
    </row>
    <row r="11" spans="1:19" ht="12.75">
      <c r="A11" s="5" t="s">
        <v>132</v>
      </c>
      <c r="B11" s="11" t="s">
        <v>2</v>
      </c>
      <c r="C11" s="3">
        <v>285</v>
      </c>
      <c r="D11" s="27">
        <f>IF(C11&gt;400,"b","")</f>
      </c>
      <c r="E11" s="28">
        <f>IF(E12&lt;4,"X","")</f>
      </c>
      <c r="F11" s="3">
        <v>4352</v>
      </c>
      <c r="G11" s="27" t="str">
        <f>IF(F11&gt;400,"b","")</f>
        <v>b</v>
      </c>
      <c r="H11" s="28" t="str">
        <f>IF(H12&lt;4,"X","")</f>
        <v>X</v>
      </c>
      <c r="I11" s="3">
        <v>63</v>
      </c>
      <c r="J11" s="27">
        <f>IF(I11&gt;400,"b","")</f>
      </c>
      <c r="K11" s="28">
        <f>IF(K12&lt;4,"X","")</f>
      </c>
      <c r="L11" s="3">
        <v>183</v>
      </c>
      <c r="M11" s="27">
        <f>IF(L11&gt;400,"b","")</f>
      </c>
      <c r="N11" s="28">
        <f>IF(N12&lt;4,"X","")</f>
      </c>
      <c r="O11" s="3">
        <v>1223</v>
      </c>
      <c r="P11" s="27" t="str">
        <f>IF(O11&gt;400,"b","")</f>
        <v>b</v>
      </c>
      <c r="Q11" s="28" t="str">
        <f>IF(Q12&lt;4,"X","")</f>
        <v>X</v>
      </c>
      <c r="R11" s="48">
        <f t="shared" si="0"/>
        <v>445.1950927403811</v>
      </c>
      <c r="S11" s="50" t="str">
        <f>IF(R11="","",IF(R11&gt;200,"e",""))</f>
        <v>e</v>
      </c>
    </row>
    <row r="12" spans="1:19" ht="12.75">
      <c r="A12" s="5" t="s">
        <v>129</v>
      </c>
      <c r="B12" s="11" t="s">
        <v>3</v>
      </c>
      <c r="C12" s="3">
        <v>86</v>
      </c>
      <c r="D12" s="29">
        <f>IF(C12&gt;104,"c","")</f>
      </c>
      <c r="E12" s="30">
        <f>COUNTBLANK(D10:D12)+COUNTBLANK(E10)</f>
        <v>4</v>
      </c>
      <c r="F12" s="3">
        <v>1050</v>
      </c>
      <c r="G12" s="29" t="str">
        <f>IF(F12&gt;104,"c","")</f>
        <v>c</v>
      </c>
      <c r="H12" s="30">
        <f>COUNTBLANK(G10:G12)+COUNTBLANK(H10)</f>
        <v>1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20</v>
      </c>
      <c r="M12" s="29">
        <f>IF(L12&gt;104,"c","")</f>
      </c>
      <c r="N12" s="30">
        <f>COUNTBLANK(M10:M12)+COUNTBLANK(N10)</f>
        <v>4</v>
      </c>
      <c r="O12" s="3">
        <v>504</v>
      </c>
      <c r="P12" s="29" t="str">
        <f>IF(O12&gt;104,"c","")</f>
        <v>c</v>
      </c>
      <c r="Q12" s="30">
        <f>COUNTBLANK(P10:P12)+COUNTBLANK(Q10)</f>
        <v>1</v>
      </c>
      <c r="R12" s="48">
        <f t="shared" si="0"/>
        <v>98.13629471015632</v>
      </c>
      <c r="S12" s="61" t="str">
        <f>IF(R12="","",IF(R12&gt;35,"f",""))</f>
        <v>f</v>
      </c>
    </row>
    <row r="13" spans="1:19" ht="12.75">
      <c r="A13" s="9" t="s">
        <v>84</v>
      </c>
      <c r="B13" s="10" t="s">
        <v>1</v>
      </c>
      <c r="C13" s="2">
        <v>677</v>
      </c>
      <c r="D13" s="26">
        <f>IF(C13&gt;10000,"a","")</f>
      </c>
      <c r="E13" s="55">
        <f>IF(C14&gt;=1,IF(C13&gt;1000,IF((C14/C13)&gt;0.1,IF((C14/C13)&gt;1,"1",(C14/C13)),""),""),"")</f>
      </c>
      <c r="F13" s="2">
        <v>1597</v>
      </c>
      <c r="G13" s="26">
        <f>IF(F13&gt;10000,"a","")</f>
      </c>
      <c r="H13" s="55">
        <f>IF(F14&gt;=1,IF(F13&gt;1000,IF((F14/F13)&gt;0.1,IF((F14/F13)&gt;1,"1",(F14/F13)),""),""),"")</f>
        <v>0.5679398872886663</v>
      </c>
      <c r="I13" s="2">
        <v>233</v>
      </c>
      <c r="J13" s="26">
        <f>IF(I13&gt;10000,"a","")</f>
      </c>
      <c r="K13" s="55">
        <f>IF(I14&gt;=1,IF(I13&gt;1000,IF((I14/I13)&gt;0.1,IF((I14/I13)&gt;1,"1",(I14/I13)),""),""),"")</f>
      </c>
      <c r="L13" s="2">
        <v>583</v>
      </c>
      <c r="M13" s="26">
        <f>IF(L13&gt;10000,"a","")</f>
      </c>
      <c r="N13" s="55">
        <f>IF(L14&gt;=1,IF(L13&gt;1000,IF((L14/L13)&gt;0.1,IF((L14/L13)&gt;1,"1",(L14/L13)),""),""),"")</f>
      </c>
      <c r="O13" s="2">
        <v>3076</v>
      </c>
      <c r="P13" s="26">
        <f>IF(O13&gt;10000,"a","")</f>
      </c>
      <c r="Q13" s="55">
        <f>IF(O14&gt;=1,IF(O13&gt;1000,IF((O14/O13)&gt;0.1,IF((O14/O13)&gt;1,"1",(O14/O13)),""),""),"")</f>
        <v>0.5224317295188556</v>
      </c>
      <c r="R13" s="47">
        <f t="shared" si="0"/>
        <v>853.0625535018551</v>
      </c>
      <c r="S13" s="50">
        <f>IF(R13="","",IF(R13&gt;1000,"d",""))</f>
      </c>
    </row>
    <row r="14" spans="1:19" ht="12.75">
      <c r="A14" s="5" t="s">
        <v>135</v>
      </c>
      <c r="B14" s="11" t="s">
        <v>2</v>
      </c>
      <c r="C14" s="3">
        <v>185</v>
      </c>
      <c r="D14" s="27">
        <f>IF(C14&gt;400,"b","")</f>
      </c>
      <c r="E14" s="28">
        <f>IF(E15&lt;4,"X","")</f>
      </c>
      <c r="F14" s="3">
        <v>907</v>
      </c>
      <c r="G14" s="27" t="str">
        <f>IF(F14&gt;400,"b","")</f>
        <v>b</v>
      </c>
      <c r="H14" s="28" t="str">
        <f>IF(H15&lt;4,"X","")</f>
        <v>X</v>
      </c>
      <c r="I14" s="3">
        <v>98</v>
      </c>
      <c r="J14" s="27">
        <f>IF(I14&gt;400,"b","")</f>
      </c>
      <c r="K14" s="28">
        <f>IF(K15&lt;4,"X","")</f>
      </c>
      <c r="L14" s="3">
        <v>556</v>
      </c>
      <c r="M14" s="27" t="str">
        <f>IF(L14&gt;400,"b","")</f>
        <v>b</v>
      </c>
      <c r="N14" s="28" t="str">
        <f>IF(N15&lt;4,"X","")</f>
        <v>X</v>
      </c>
      <c r="O14" s="3">
        <v>1607</v>
      </c>
      <c r="P14" s="27" t="str">
        <f>IF(O14&gt;400,"b","")</f>
        <v>b</v>
      </c>
      <c r="Q14" s="28" t="str">
        <f>IF(Q15&lt;4,"X","")</f>
        <v>X</v>
      </c>
      <c r="R14" s="48">
        <f t="shared" si="0"/>
        <v>429.9511866264557</v>
      </c>
      <c r="S14" s="50" t="str">
        <f>IF(R14="","",IF(R14&gt;200,"e",""))</f>
        <v>e</v>
      </c>
    </row>
    <row r="15" spans="1:19" ht="12.75">
      <c r="A15" s="62" t="s">
        <v>129</v>
      </c>
      <c r="B15" s="11" t="s">
        <v>3</v>
      </c>
      <c r="C15" s="3">
        <v>10</v>
      </c>
      <c r="D15" s="29">
        <f>IF(C15&gt;104,"c","")</f>
      </c>
      <c r="E15" s="30">
        <f>COUNTBLANK(D13:D15)+COUNTBLANK(E13)</f>
        <v>4</v>
      </c>
      <c r="F15" s="3">
        <v>171</v>
      </c>
      <c r="G15" s="29" t="str">
        <f>IF(F15&gt;104,"c","")</f>
        <v>c</v>
      </c>
      <c r="H15" s="30">
        <f>COUNTBLANK(G13:G15)+COUNTBLANK(H13)</f>
        <v>1</v>
      </c>
      <c r="I15" s="3">
        <v>20</v>
      </c>
      <c r="J15" s="29">
        <f>IF(I15&gt;104,"c","")</f>
      </c>
      <c r="K15" s="30">
        <f>COUNTBLANK(J13:J15)+COUNTBLANK(K13)</f>
        <v>4</v>
      </c>
      <c r="L15" s="3">
        <v>41</v>
      </c>
      <c r="M15" s="29">
        <f>IF(L15&gt;104,"c","")</f>
      </c>
      <c r="N15" s="30">
        <f>COUNTBLANK(M13:M15)+COUNTBLANK(N13)</f>
        <v>3</v>
      </c>
      <c r="O15" s="3">
        <v>246</v>
      </c>
      <c r="P15" s="29" t="str">
        <f>IF(O15&gt;104,"c","")</f>
        <v>c</v>
      </c>
      <c r="Q15" s="30">
        <f>COUNTBLANK(P13:P15)+COUNTBLANK(Q13)</f>
        <v>1</v>
      </c>
      <c r="R15" s="48">
        <f t="shared" si="0"/>
        <v>50.99751495361619</v>
      </c>
      <c r="S15" s="61" t="str">
        <f>IF(R15="","",IF(R15&gt;35,"f",""))</f>
        <v>f</v>
      </c>
    </row>
    <row r="16" spans="1:19" ht="12.75">
      <c r="A16" s="9" t="s">
        <v>86</v>
      </c>
      <c r="B16" s="10" t="s">
        <v>1</v>
      </c>
      <c r="C16" s="2">
        <v>9804</v>
      </c>
      <c r="D16" s="26">
        <f>IF(C16&gt;10000,"a","")</f>
      </c>
      <c r="E16" s="55">
        <f>IF(C17&gt;=1,IF(C16&gt;1000,IF((C17/C16)&gt;0.1,IF((C17/C16)&gt;1,"1",(C17/C16)),""),""),"")</f>
      </c>
      <c r="F16" s="2">
        <v>2481</v>
      </c>
      <c r="G16" s="26">
        <f>IF(F16&gt;10000,"a","")</f>
      </c>
      <c r="H16" s="55">
        <f>IF(F17&gt;=1,IF(F16&gt;1000,IF((F17/F16)&gt;0.1,IF((F17/F16)&gt;1,"1",(F17/F16)),""),""),"")</f>
      </c>
      <c r="I16" s="2">
        <v>17329</v>
      </c>
      <c r="J16" s="26" t="str">
        <f>IF(I16&gt;10000,"a","")</f>
        <v>a</v>
      </c>
      <c r="K16" s="55">
        <f>IF(I17&gt;=1,IF(I16&gt;1000,IF((I17/I16)&gt;0.1,IF((I17/I16)&gt;1,"1",(I17/I16)),""),""),"")</f>
      </c>
      <c r="L16" s="2">
        <v>598</v>
      </c>
      <c r="M16" s="26">
        <f>IF(L16&gt;10000,"a","")</f>
      </c>
      <c r="N16" s="55">
        <f>IF(L17&gt;=1,IF(L16&gt;1000,IF((L17/L16)&gt;0.1,IF((L17/L16)&gt;1,"1",(L17/L16)),""),""),"")</f>
      </c>
      <c r="O16" s="2">
        <v>12997</v>
      </c>
      <c r="P16" s="26" t="str">
        <f>IF(O16&gt;10000,"a","")</f>
        <v>a</v>
      </c>
      <c r="Q16" s="55">
        <f>IF(O17&gt;=1,IF(O16&gt;1000,IF((O17/O16)&gt;0.1,IF((O17/O16)&gt;1,"1",(O17/O16)),""),""),"")</f>
      </c>
      <c r="R16" s="47">
        <f t="shared" si="0"/>
        <v>5047.421511558538</v>
      </c>
      <c r="S16" s="50" t="str">
        <f>IF(R16="","",IF(R16&gt;1000,"d",""))</f>
        <v>d</v>
      </c>
    </row>
    <row r="17" spans="1:19" ht="12.75">
      <c r="A17" s="5" t="s">
        <v>133</v>
      </c>
      <c r="B17" s="11" t="s">
        <v>2</v>
      </c>
      <c r="C17" s="3">
        <v>259</v>
      </c>
      <c r="D17" s="27">
        <f>IF(C17&gt;400,"b","")</f>
      </c>
      <c r="E17" s="28">
        <f>IF(E18&lt;4,"X","")</f>
      </c>
      <c r="F17" s="3">
        <v>173</v>
      </c>
      <c r="G17" s="27">
        <f>IF(F17&gt;400,"b","")</f>
      </c>
      <c r="H17" s="28" t="str">
        <f>IF(H18&lt;4,"X","")</f>
        <v>X</v>
      </c>
      <c r="I17" s="3">
        <v>74</v>
      </c>
      <c r="J17" s="27">
        <f>IF(I17&gt;400,"b","")</f>
      </c>
      <c r="K17" s="28" t="str">
        <f>IF(K18&lt;4,"X","")</f>
        <v>X</v>
      </c>
      <c r="L17" s="3">
        <v>97</v>
      </c>
      <c r="M17" s="27">
        <f>IF(L17&gt;400,"b","")</f>
      </c>
      <c r="N17" s="28">
        <f>IF(N18&lt;4,"X","")</f>
      </c>
      <c r="O17" s="3">
        <v>243</v>
      </c>
      <c r="P17" s="27">
        <f>IF(O17&gt;400,"b","")</f>
      </c>
      <c r="Q17" s="28" t="str">
        <f>IF(Q18&lt;4,"X","")</f>
        <v>X</v>
      </c>
      <c r="R17" s="48">
        <f t="shared" si="0"/>
        <v>150.86591078397907</v>
      </c>
      <c r="S17" s="50">
        <f>IF(R17="","",IF(R17&gt;200,"e",""))</f>
      </c>
    </row>
    <row r="18" spans="1:19" ht="12.75">
      <c r="A18" s="14" t="s">
        <v>134</v>
      </c>
      <c r="B18" s="15" t="s">
        <v>3</v>
      </c>
      <c r="C18" s="4">
        <v>52</v>
      </c>
      <c r="D18" s="56">
        <f>IF(C18&gt;104,"c","")</f>
      </c>
      <c r="E18" s="57">
        <f>COUNTBLANK(D16:D18)+COUNTBLANK(E16)</f>
        <v>4</v>
      </c>
      <c r="F18" s="4">
        <v>203</v>
      </c>
      <c r="G18" s="56" t="str">
        <f>IF(F18&gt;104,"c","")</f>
        <v>c</v>
      </c>
      <c r="H18" s="57">
        <f>COUNTBLANK(G16:G18)+COUNTBLANK(H16)</f>
        <v>3</v>
      </c>
      <c r="I18" s="4">
        <v>496</v>
      </c>
      <c r="J18" s="56" t="str">
        <f>IF(I18&gt;104,"c","")</f>
        <v>c</v>
      </c>
      <c r="K18" s="57">
        <f>COUNTBLANK(J16:J18)+COUNTBLANK(K16)</f>
        <v>2</v>
      </c>
      <c r="L18" s="4">
        <v>10</v>
      </c>
      <c r="M18" s="56">
        <f>IF(L18&gt;104,"c","")</f>
      </c>
      <c r="N18" s="57">
        <f>COUNTBLANK(M16:M18)+COUNTBLANK(N16)</f>
        <v>4</v>
      </c>
      <c r="O18" s="4">
        <v>20</v>
      </c>
      <c r="P18" s="56">
        <f>IF(O18&gt;104,"c","")</f>
      </c>
      <c r="Q18" s="57">
        <f>COUNTBLANK(P16:P18)+COUNTBLANK(Q16)</f>
        <v>3</v>
      </c>
      <c r="R18" s="49">
        <f t="shared" si="0"/>
        <v>63.679876247153395</v>
      </c>
      <c r="S18" s="51" t="str">
        <f>IF(R18="","",IF(R18&gt;35,"f",""))</f>
        <v>f</v>
      </c>
    </row>
    <row r="20" ht="12.75">
      <c r="A20" t="s">
        <v>51</v>
      </c>
    </row>
    <row r="21" spans="1:19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</sheetData>
  <mergeCells count="7">
    <mergeCell ref="A1:S1"/>
    <mergeCell ref="A21:S23"/>
    <mergeCell ref="C3:D3"/>
    <mergeCell ref="F3:G3"/>
    <mergeCell ref="I3:J3"/>
    <mergeCell ref="L3:M3"/>
    <mergeCell ref="O3:P3"/>
  </mergeCells>
  <printOptions/>
  <pageMargins left="0.25" right="0.25" top="1.75" bottom="0.5" header="0.75" footer="0"/>
  <pageSetup orientation="portrait" scale="98" r:id="rId1"/>
  <headerFooter alignWithMargins="0">
    <oddHeader>&amp;C&amp;"CG Times,Bold"&amp;12COUNTY OF LOS ANGELES - DEPARTMENT OF HEALTH SERVICES
ENVIRONMENTAL HEALTH - RECREATIONAL HEALTH PROGRAM
CATALINA OCEAN WATER MONITORING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Planning &amp; Evaluation</dc:creator>
  <cp:keywords/>
  <dc:description/>
  <cp:lastModifiedBy>Becky Valenti</cp:lastModifiedBy>
  <cp:lastPrinted>2000-08-15T21:30:49Z</cp:lastPrinted>
  <dcterms:created xsi:type="dcterms:W3CDTF">1998-12-02T23:36:41Z</dcterms:created>
  <dcterms:modified xsi:type="dcterms:W3CDTF">2010-09-08T22:07:01Z</dcterms:modified>
  <cp:category/>
  <cp:version/>
  <cp:contentType/>
  <cp:contentStatus/>
</cp:coreProperties>
</file>