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L:\TEAM B\1. TEAM MEMBERS\Samantha\04246 IFB PH LAB AND CHS EQUIPMENT MAINTENANCE\2. IFB Packet\"/>
    </mc:Choice>
  </mc:AlternateContent>
  <bookViews>
    <workbookView xWindow="16764" yWindow="168" windowWidth="10188" windowHeight="8808" activeTab="2"/>
  </bookViews>
  <sheets>
    <sheet name="Exhibit 2A - PHL Pricing Sheet" sheetId="17" r:id="rId1"/>
    <sheet name="Exhibit 2B - CHS Pricing Sheet" sheetId="11" r:id="rId2"/>
    <sheet name="Exhibit 2C - Total Price" sheetId="18" r:id="rId3"/>
  </sheets>
  <definedNames>
    <definedName name="_xlnm.Print_Titles" localSheetId="0">'Exhibit 2A - PHL Pricing Sheet'!$4:$4</definedName>
    <definedName name="_xlnm.Print_Titles" localSheetId="1">'Exhibit 2B - CHS Pricing Sheet'!$4:$4</definedName>
  </definedNames>
  <calcPr calcId="171027"/>
</workbook>
</file>

<file path=xl/calcChain.xml><?xml version="1.0" encoding="utf-8"?>
<calcChain xmlns="http://schemas.openxmlformats.org/spreadsheetml/2006/main">
  <c r="D106" i="17" l="1"/>
  <c r="D92" i="17"/>
  <c r="D46" i="17"/>
  <c r="D23" i="17"/>
  <c r="D8" i="17"/>
  <c r="G188" i="17"/>
  <c r="G14" i="18" l="1"/>
  <c r="G12" i="18"/>
  <c r="G7" i="18"/>
  <c r="F255" i="11"/>
  <c r="E401" i="17"/>
  <c r="F400" i="17"/>
  <c r="F399" i="17"/>
  <c r="F398" i="17"/>
  <c r="G192" i="17"/>
  <c r="G185" i="17"/>
  <c r="F393" i="17"/>
  <c r="D393" i="17"/>
  <c r="G388" i="17"/>
  <c r="G387" i="17"/>
  <c r="G392" i="17"/>
  <c r="G391" i="17"/>
  <c r="G390" i="17"/>
  <c r="G389" i="17"/>
  <c r="G385" i="17"/>
  <c r="G386" i="17"/>
  <c r="G381" i="17"/>
  <c r="G384" i="17"/>
  <c r="G382" i="17"/>
  <c r="G383" i="17"/>
  <c r="G380" i="17"/>
  <c r="G379" i="17"/>
  <c r="G378" i="17"/>
  <c r="G377" i="17"/>
  <c r="G375" i="17"/>
  <c r="G376" i="17"/>
  <c r="G374" i="17"/>
  <c r="G371" i="17"/>
  <c r="G372" i="17"/>
  <c r="G373" i="17"/>
  <c r="G370" i="17"/>
  <c r="G369" i="17"/>
  <c r="F368" i="17"/>
  <c r="D368" i="17"/>
  <c r="G367" i="17"/>
  <c r="G366" i="17"/>
  <c r="G365" i="17"/>
  <c r="F364" i="17"/>
  <c r="D364" i="17"/>
  <c r="G363" i="17"/>
  <c r="F362" i="17"/>
  <c r="D362" i="17"/>
  <c r="G361" i="17"/>
  <c r="G360" i="17"/>
  <c r="F359" i="17"/>
  <c r="D359" i="17"/>
  <c r="G358" i="17"/>
  <c r="G357" i="17"/>
  <c r="F356" i="17"/>
  <c r="D356" i="17"/>
  <c r="G355" i="17"/>
  <c r="G356" i="17" s="1"/>
  <c r="F354" i="17"/>
  <c r="D354" i="17"/>
  <c r="G353" i="17"/>
  <c r="G352" i="17"/>
  <c r="G351" i="17"/>
  <c r="G350" i="17"/>
  <c r="G349" i="17"/>
  <c r="G348" i="17"/>
  <c r="G347" i="17"/>
  <c r="G344" i="17"/>
  <c r="G346" i="17"/>
  <c r="G345" i="17"/>
  <c r="G342" i="17"/>
  <c r="G343" i="17"/>
  <c r="G341" i="17"/>
  <c r="G340" i="17"/>
  <c r="F339" i="17"/>
  <c r="D339" i="17"/>
  <c r="G338" i="17"/>
  <c r="F337" i="17"/>
  <c r="D337" i="17"/>
  <c r="G336" i="17"/>
  <c r="G335" i="17"/>
  <c r="F334" i="17"/>
  <c r="D334" i="17"/>
  <c r="G333" i="17"/>
  <c r="F332" i="17"/>
  <c r="D332" i="17"/>
  <c r="G331" i="17"/>
  <c r="G330" i="17"/>
  <c r="F329" i="17"/>
  <c r="D329" i="17"/>
  <c r="G328" i="17"/>
  <c r="G327" i="17"/>
  <c r="G326" i="17"/>
  <c r="F325" i="17"/>
  <c r="D325" i="17"/>
  <c r="G324" i="17"/>
  <c r="G323" i="17"/>
  <c r="F322" i="17"/>
  <c r="D322" i="17"/>
  <c r="G321" i="17"/>
  <c r="G320" i="17"/>
  <c r="G319" i="17"/>
  <c r="G318" i="17"/>
  <c r="F317" i="17"/>
  <c r="D317" i="17"/>
  <c r="G316" i="17"/>
  <c r="G317" i="17" s="1"/>
  <c r="F315" i="17"/>
  <c r="D315" i="17"/>
  <c r="G304" i="17"/>
  <c r="G293" i="17"/>
  <c r="G312" i="17"/>
  <c r="G313" i="17"/>
  <c r="G314" i="17"/>
  <c r="G310" i="17"/>
  <c r="G309" i="17"/>
  <c r="G305" i="17"/>
  <c r="G308" i="17"/>
  <c r="G307" i="17"/>
  <c r="G306" i="17"/>
  <c r="G301" i="17"/>
  <c r="G300" i="17"/>
  <c r="G302" i="17"/>
  <c r="G299" i="17"/>
  <c r="G303" i="17"/>
  <c r="G298" i="17"/>
  <c r="G295" i="17"/>
  <c r="G294" i="17"/>
  <c r="G297" i="17"/>
  <c r="G296" i="17"/>
  <c r="G292" i="17"/>
  <c r="G288" i="17"/>
  <c r="G290" i="17"/>
  <c r="G289" i="17"/>
  <c r="G291" i="17"/>
  <c r="G287" i="17"/>
  <c r="G286" i="17"/>
  <c r="G284" i="17"/>
  <c r="G283" i="17"/>
  <c r="G279" i="17"/>
  <c r="G285" i="17"/>
  <c r="G282" i="17"/>
  <c r="G281" i="17"/>
  <c r="G280" i="17"/>
  <c r="G278" i="17"/>
  <c r="G311" i="17"/>
  <c r="F277" i="17"/>
  <c r="D277" i="17"/>
  <c r="G276" i="17"/>
  <c r="G275" i="17"/>
  <c r="F274" i="17"/>
  <c r="D274" i="17"/>
  <c r="G273" i="17"/>
  <c r="G272" i="17"/>
  <c r="F271" i="17"/>
  <c r="D271" i="17"/>
  <c r="G270" i="17"/>
  <c r="G271" i="17" s="1"/>
  <c r="F269" i="17"/>
  <c r="F394" i="17" s="1"/>
  <c r="D269" i="17"/>
  <c r="D394" i="17" s="1"/>
  <c r="G239" i="17"/>
  <c r="G238" i="17"/>
  <c r="G210" i="17"/>
  <c r="G268" i="17"/>
  <c r="G265" i="17"/>
  <c r="G263" i="17"/>
  <c r="G260" i="17"/>
  <c r="G266" i="17"/>
  <c r="G261" i="17"/>
  <c r="G267" i="17"/>
  <c r="G264" i="17"/>
  <c r="G262" i="17"/>
  <c r="G259" i="17"/>
  <c r="G258" i="17"/>
  <c r="G247" i="17"/>
  <c r="G255" i="17"/>
  <c r="G250" i="17"/>
  <c r="G241" i="17"/>
  <c r="G256" i="17"/>
  <c r="G254" i="17"/>
  <c r="G243" i="17"/>
  <c r="G253" i="17"/>
  <c r="G257" i="17"/>
  <c r="G249" i="17"/>
  <c r="G240" i="17"/>
  <c r="G251" i="17"/>
  <c r="G248" i="17"/>
  <c r="G242" i="17"/>
  <c r="G246" i="17"/>
  <c r="G244" i="17"/>
  <c r="G245" i="17"/>
  <c r="G252" i="17"/>
  <c r="G235" i="17"/>
  <c r="G233" i="17"/>
  <c r="G232" i="17"/>
  <c r="G236" i="17"/>
  <c r="G237" i="17"/>
  <c r="G234" i="17"/>
  <c r="G231" i="17"/>
  <c r="G229" i="17"/>
  <c r="G230" i="17"/>
  <c r="G228" i="17"/>
  <c r="G227" i="17"/>
  <c r="G225" i="17"/>
  <c r="G226" i="17"/>
  <c r="G222" i="17"/>
  <c r="G221" i="17"/>
  <c r="G220" i="17"/>
  <c r="G219" i="17"/>
  <c r="G223" i="17"/>
  <c r="G224" i="17"/>
  <c r="G213" i="17"/>
  <c r="G214" i="17"/>
  <c r="G211" i="17"/>
  <c r="G212" i="17"/>
  <c r="G215" i="17"/>
  <c r="G216" i="17"/>
  <c r="G218" i="17"/>
  <c r="G217" i="17"/>
  <c r="G209" i="17"/>
  <c r="G208" i="17"/>
  <c r="F207" i="17"/>
  <c r="D207" i="17"/>
  <c r="G206" i="17"/>
  <c r="F205" i="17"/>
  <c r="D205" i="17"/>
  <c r="G204" i="17"/>
  <c r="F203" i="17"/>
  <c r="D203" i="17"/>
  <c r="G202" i="17"/>
  <c r="G203" i="17" s="1"/>
  <c r="F201" i="17"/>
  <c r="D201" i="17"/>
  <c r="G200" i="17"/>
  <c r="G195" i="17"/>
  <c r="G184" i="17"/>
  <c r="G198" i="17"/>
  <c r="G199" i="17"/>
  <c r="G197" i="17"/>
  <c r="G196" i="17"/>
  <c r="G193" i="17"/>
  <c r="G189" i="17"/>
  <c r="G190" i="17"/>
  <c r="G187" i="17"/>
  <c r="G186" i="17"/>
  <c r="G182" i="17"/>
  <c r="G183" i="17"/>
  <c r="G181" i="17"/>
  <c r="G179" i="17"/>
  <c r="G180" i="17"/>
  <c r="G194" i="17"/>
  <c r="G191" i="17"/>
  <c r="F178" i="17"/>
  <c r="D178" i="17"/>
  <c r="G177" i="17"/>
  <c r="G176" i="17"/>
  <c r="F175" i="17"/>
  <c r="D175" i="17"/>
  <c r="G174" i="17"/>
  <c r="G173" i="17"/>
  <c r="G172" i="17"/>
  <c r="G171" i="17"/>
  <c r="G170" i="17"/>
  <c r="G169" i="17"/>
  <c r="G168" i="17"/>
  <c r="G167" i="17"/>
  <c r="F166" i="17"/>
  <c r="D166" i="17"/>
  <c r="G165" i="17"/>
  <c r="G164" i="17"/>
  <c r="F163" i="17"/>
  <c r="D163" i="17"/>
  <c r="G162" i="17"/>
  <c r="G161" i="17"/>
  <c r="G160" i="17"/>
  <c r="G159" i="17"/>
  <c r="G158" i="17"/>
  <c r="G157" i="17"/>
  <c r="F156" i="17"/>
  <c r="D156" i="17"/>
  <c r="G155" i="17"/>
  <c r="G154" i="17"/>
  <c r="G153" i="17"/>
  <c r="F152" i="17"/>
  <c r="D152" i="17"/>
  <c r="G151" i="17"/>
  <c r="F150" i="17"/>
  <c r="D150" i="17"/>
  <c r="G149" i="17"/>
  <c r="G148" i="17"/>
  <c r="G147" i="17"/>
  <c r="G146" i="17"/>
  <c r="G145" i="17"/>
  <c r="G144" i="17"/>
  <c r="G143" i="17"/>
  <c r="G142" i="17"/>
  <c r="G141" i="17"/>
  <c r="G140" i="17"/>
  <c r="G139" i="17"/>
  <c r="G138" i="17"/>
  <c r="G137" i="17"/>
  <c r="G136" i="17"/>
  <c r="G135" i="17"/>
  <c r="G134" i="17"/>
  <c r="G133" i="17"/>
  <c r="G132" i="17"/>
  <c r="G131" i="17"/>
  <c r="G130" i="17"/>
  <c r="G129" i="17"/>
  <c r="G128" i="17"/>
  <c r="G127" i="17"/>
  <c r="G126" i="17"/>
  <c r="G125" i="17"/>
  <c r="G124" i="17"/>
  <c r="G123" i="17"/>
  <c r="F122" i="17"/>
  <c r="D122" i="17"/>
  <c r="G121" i="17"/>
  <c r="G122" i="17" s="1"/>
  <c r="F120" i="17"/>
  <c r="D120" i="17"/>
  <c r="G119" i="17"/>
  <c r="G118" i="17"/>
  <c r="G117" i="17"/>
  <c r="G116" i="17"/>
  <c r="G115" i="17"/>
  <c r="F114" i="17"/>
  <c r="D114" i="17"/>
  <c r="G113" i="17"/>
  <c r="G112" i="17"/>
  <c r="G111" i="17"/>
  <c r="G110" i="17"/>
  <c r="G109" i="17"/>
  <c r="F108" i="17"/>
  <c r="D108" i="17"/>
  <c r="G107" i="17"/>
  <c r="F106" i="17"/>
  <c r="G105" i="17"/>
  <c r="G104" i="17"/>
  <c r="G103" i="17"/>
  <c r="G102" i="17"/>
  <c r="G101" i="17"/>
  <c r="G100" i="17"/>
  <c r="G99" i="17"/>
  <c r="G98" i="17"/>
  <c r="G97" i="17"/>
  <c r="G96" i="17"/>
  <c r="G95" i="17"/>
  <c r="G94" i="17"/>
  <c r="G93" i="17"/>
  <c r="F92" i="17"/>
  <c r="G91" i="17"/>
  <c r="G90" i="17"/>
  <c r="G89" i="17"/>
  <c r="G88" i="17"/>
  <c r="G87" i="17"/>
  <c r="G86" i="17"/>
  <c r="G85" i="17"/>
  <c r="G84" i="17"/>
  <c r="G83" i="17"/>
  <c r="G82" i="17"/>
  <c r="G81" i="17"/>
  <c r="G80" i="17"/>
  <c r="G79" i="17"/>
  <c r="G78" i="17"/>
  <c r="G77" i="17"/>
  <c r="G76" i="17"/>
  <c r="G75" i="17"/>
  <c r="G74" i="17"/>
  <c r="G73" i="17"/>
  <c r="G72" i="17"/>
  <c r="G71" i="17"/>
  <c r="G70" i="17"/>
  <c r="G69" i="17"/>
  <c r="G68" i="17"/>
  <c r="G67" i="17"/>
  <c r="G66" i="17"/>
  <c r="G65" i="17"/>
  <c r="G64" i="17"/>
  <c r="G63" i="17"/>
  <c r="G62" i="17"/>
  <c r="G61" i="17"/>
  <c r="G60" i="17"/>
  <c r="G59" i="17"/>
  <c r="G58" i="17"/>
  <c r="G57" i="17"/>
  <c r="G56" i="17"/>
  <c r="G55" i="17"/>
  <c r="G54" i="17"/>
  <c r="F53" i="17"/>
  <c r="D53" i="17"/>
  <c r="G52" i="17"/>
  <c r="G51" i="17"/>
  <c r="F50" i="17"/>
  <c r="D50" i="17"/>
  <c r="G49" i="17"/>
  <c r="G48" i="17"/>
  <c r="G47" i="17"/>
  <c r="F46" i="17"/>
  <c r="G45" i="17"/>
  <c r="G44" i="17"/>
  <c r="G43" i="17"/>
  <c r="G42" i="17"/>
  <c r="G41" i="17"/>
  <c r="G40" i="17"/>
  <c r="G39" i="17"/>
  <c r="G38" i="17"/>
  <c r="G37" i="17"/>
  <c r="G36" i="17"/>
  <c r="G35" i="17"/>
  <c r="G34" i="17"/>
  <c r="G33" i="17"/>
  <c r="G32" i="17"/>
  <c r="G31" i="17"/>
  <c r="G30" i="17"/>
  <c r="G29" i="17"/>
  <c r="G28" i="17"/>
  <c r="G27" i="17"/>
  <c r="G26" i="17"/>
  <c r="G25" i="17"/>
  <c r="G24" i="17"/>
  <c r="F23" i="17"/>
  <c r="G22" i="17"/>
  <c r="G21" i="17"/>
  <c r="G20" i="17"/>
  <c r="G19" i="17"/>
  <c r="G18" i="17"/>
  <c r="G17" i="17"/>
  <c r="G16" i="17"/>
  <c r="G15" i="17"/>
  <c r="G14" i="17"/>
  <c r="G13" i="17"/>
  <c r="G12" i="17"/>
  <c r="G11" i="17"/>
  <c r="G10" i="17"/>
  <c r="G9" i="17"/>
  <c r="F8" i="17"/>
  <c r="G7" i="17"/>
  <c r="G6" i="17"/>
  <c r="F401" i="17" l="1"/>
  <c r="G92" i="17"/>
  <c r="G205" i="17"/>
  <c r="G364" i="17"/>
  <c r="G332" i="17"/>
  <c r="G362" i="17"/>
  <c r="G325" i="17"/>
  <c r="G108" i="17"/>
  <c r="G337" i="17"/>
  <c r="G354" i="17"/>
  <c r="G359" i="17"/>
  <c r="G274" i="17"/>
  <c r="G339" i="17"/>
  <c r="G175" i="17"/>
  <c r="G166" i="17"/>
  <c r="G152" i="17"/>
  <c r="G8" i="17"/>
  <c r="G53" i="17"/>
  <c r="G207" i="17"/>
  <c r="G269" i="17"/>
  <c r="G394" i="17" s="1"/>
  <c r="G315" i="17"/>
  <c r="G329" i="17"/>
  <c r="G23" i="17"/>
  <c r="G46" i="17"/>
  <c r="G50" i="17"/>
  <c r="G106" i="17"/>
  <c r="G150" i="17"/>
  <c r="G163" i="17"/>
  <c r="G322" i="17"/>
  <c r="G114" i="17"/>
  <c r="G120" i="17"/>
  <c r="G156" i="17"/>
  <c r="G178" i="17"/>
  <c r="G201" i="17"/>
  <c r="G277" i="17"/>
  <c r="G334" i="17"/>
  <c r="G368" i="17"/>
  <c r="G393" i="17"/>
  <c r="G252" i="11"/>
  <c r="G253" i="11"/>
  <c r="G251" i="11"/>
  <c r="G255" i="11" l="1"/>
  <c r="F242" i="11"/>
  <c r="F245" i="11"/>
  <c r="G244" i="11"/>
  <c r="G245" i="11" s="1"/>
  <c r="G241" i="11"/>
  <c r="G242" i="11" s="1"/>
  <c r="D245" i="11"/>
  <c r="D242" i="11"/>
  <c r="D235" i="11"/>
  <c r="F145" i="11"/>
  <c r="D145" i="11"/>
  <c r="G135" i="11"/>
  <c r="G136" i="11"/>
  <c r="G234" i="11"/>
  <c r="F235" i="11"/>
  <c r="D223" i="11" l="1"/>
  <c r="F223" i="11"/>
  <c r="G222" i="11"/>
  <c r="G180" i="11"/>
  <c r="G192" i="11" l="1"/>
  <c r="G120" i="11"/>
  <c r="G198" i="11"/>
  <c r="G210" i="11" l="1"/>
  <c r="G111" i="11" l="1"/>
  <c r="G110" i="11"/>
  <c r="G89" i="11"/>
  <c r="G88" i="11"/>
  <c r="G201" i="11"/>
  <c r="G200" i="11"/>
  <c r="G199" i="11"/>
  <c r="G197" i="11"/>
  <c r="G163" i="11"/>
  <c r="D7" i="11" l="1"/>
  <c r="G193" i="11"/>
  <c r="G191" i="11"/>
  <c r="G190" i="11"/>
  <c r="G188" i="11"/>
  <c r="G177" i="11"/>
  <c r="G170" i="11" l="1"/>
  <c r="G149" i="11"/>
  <c r="G230" i="11"/>
  <c r="G143" i="11" l="1"/>
  <c r="G126" i="11" l="1"/>
  <c r="G92" i="11"/>
  <c r="G18" i="11"/>
  <c r="G60" i="11"/>
  <c r="G59" i="11"/>
  <c r="D239" i="11"/>
  <c r="F239" i="11"/>
  <c r="G238" i="11"/>
  <c r="F227" i="11"/>
  <c r="D227" i="11"/>
  <c r="G225" i="11"/>
  <c r="G226" i="11"/>
  <c r="G53" i="11"/>
  <c r="G46" i="11"/>
  <c r="G47" i="11"/>
  <c r="G48" i="11"/>
  <c r="G32" i="11"/>
  <c r="G33" i="11"/>
  <c r="G31" i="11"/>
  <c r="G19" i="11"/>
  <c r="G10" i="11"/>
  <c r="G227" i="11" l="1"/>
  <c r="G162" i="11" l="1"/>
  <c r="G22" i="11" l="1"/>
  <c r="F23" i="11"/>
  <c r="D23" i="11"/>
  <c r="G156" i="11" l="1"/>
  <c r="G155" i="11"/>
  <c r="G157" i="11" l="1"/>
  <c r="G154" i="11"/>
  <c r="G153" i="11"/>
  <c r="G237" i="11"/>
  <c r="G239" i="11" s="1"/>
  <c r="G233" i="11"/>
  <c r="G232" i="11"/>
  <c r="G231" i="11"/>
  <c r="G229" i="11"/>
  <c r="G213" i="11"/>
  <c r="G164" i="11"/>
  <c r="G52" i="11"/>
  <c r="G235" i="11" l="1"/>
  <c r="G35" i="11"/>
  <c r="G34" i="11"/>
  <c r="G30" i="11"/>
  <c r="G29" i="11"/>
  <c r="G179" i="11" l="1"/>
  <c r="G178" i="11"/>
  <c r="G176" i="11"/>
  <c r="G130" i="11"/>
  <c r="G158" i="11"/>
  <c r="G72" i="11"/>
  <c r="G62" i="11"/>
  <c r="G44" i="11"/>
  <c r="G51" i="11"/>
  <c r="G50" i="11"/>
  <c r="G49" i="11"/>
  <c r="G45" i="11"/>
  <c r="D36" i="11"/>
  <c r="F36" i="11"/>
  <c r="G11" i="11" l="1"/>
  <c r="D94" i="11"/>
  <c r="D133" i="11"/>
  <c r="D166" i="11"/>
  <c r="G12" i="11" l="1"/>
  <c r="F7" i="11"/>
  <c r="G15" i="11"/>
  <c r="G6" i="11"/>
  <c r="G7" i="11" s="1"/>
  <c r="G9" i="11"/>
  <c r="F218" i="11" l="1"/>
  <c r="D218" i="11"/>
  <c r="F202" i="11"/>
  <c r="D202" i="11"/>
  <c r="F195" i="11"/>
  <c r="D195" i="11"/>
  <c r="F166" i="11"/>
  <c r="F159" i="11"/>
  <c r="D159" i="11"/>
  <c r="F123" i="11" l="1"/>
  <c r="D123" i="11"/>
  <c r="F74" i="11"/>
  <c r="D74" i="11"/>
  <c r="F55" i="11"/>
  <c r="D55" i="11"/>
  <c r="G217" i="11" l="1"/>
  <c r="G194" i="11"/>
  <c r="F173" i="11"/>
  <c r="F133" i="11"/>
  <c r="F94" i="11"/>
  <c r="F64" i="11"/>
  <c r="D64" i="11"/>
  <c r="G165" i="11"/>
  <c r="G152" i="11"/>
  <c r="G151" i="11"/>
  <c r="G150" i="11"/>
  <c r="G144" i="11"/>
  <c r="G122" i="11"/>
  <c r="G121" i="11"/>
  <c r="G119" i="11"/>
  <c r="G71" i="11"/>
  <c r="G73" i="11"/>
  <c r="G54" i="11"/>
  <c r="G28" i="11"/>
  <c r="G221" i="11" l="1"/>
  <c r="G220" i="11"/>
  <c r="G216" i="11"/>
  <c r="G215" i="11"/>
  <c r="G214" i="11"/>
  <c r="G212" i="11"/>
  <c r="G211" i="11"/>
  <c r="G209" i="11"/>
  <c r="G208" i="11"/>
  <c r="G207" i="11"/>
  <c r="G206" i="11"/>
  <c r="G205" i="11"/>
  <c r="G204" i="11"/>
  <c r="G189" i="11"/>
  <c r="G187" i="11"/>
  <c r="G186" i="11"/>
  <c r="G185" i="11"/>
  <c r="G184" i="11"/>
  <c r="G183" i="11"/>
  <c r="G182" i="11"/>
  <c r="G181" i="11"/>
  <c r="G175" i="11"/>
  <c r="G172" i="11"/>
  <c r="G171" i="11"/>
  <c r="G169" i="11"/>
  <c r="G168" i="11"/>
  <c r="D173" i="11"/>
  <c r="G223" i="11" l="1"/>
  <c r="G195" i="11"/>
  <c r="G173" i="11"/>
  <c r="G202" i="11"/>
  <c r="G218" i="11"/>
  <c r="G161" i="11"/>
  <c r="G148" i="11"/>
  <c r="G147" i="11"/>
  <c r="G142" i="11"/>
  <c r="G141" i="11"/>
  <c r="G140" i="11"/>
  <c r="G139" i="11"/>
  <c r="G138" i="11"/>
  <c r="G137" i="11"/>
  <c r="G132" i="11"/>
  <c r="G131" i="11"/>
  <c r="G129" i="11"/>
  <c r="G128" i="11"/>
  <c r="G127" i="11"/>
  <c r="G125" i="11"/>
  <c r="G118" i="11"/>
  <c r="G117" i="11"/>
  <c r="G116" i="11"/>
  <c r="G115" i="11"/>
  <c r="G114" i="11"/>
  <c r="G113" i="11"/>
  <c r="G112" i="11"/>
  <c r="G109" i="11"/>
  <c r="G108" i="11"/>
  <c r="G107" i="11"/>
  <c r="G106" i="11"/>
  <c r="G105" i="11"/>
  <c r="G104" i="11"/>
  <c r="G103" i="11"/>
  <c r="G102" i="11"/>
  <c r="G101" i="11"/>
  <c r="G100" i="11"/>
  <c r="G99" i="11"/>
  <c r="G96" i="11"/>
  <c r="G97" i="11" s="1"/>
  <c r="F97" i="11"/>
  <c r="G93" i="11"/>
  <c r="G91" i="11"/>
  <c r="G90" i="11"/>
  <c r="G87" i="11"/>
  <c r="G86" i="11"/>
  <c r="G85" i="11"/>
  <c r="G84" i="11"/>
  <c r="G83" i="11"/>
  <c r="G82" i="11"/>
  <c r="G81" i="11"/>
  <c r="G80" i="11"/>
  <c r="G79" i="11"/>
  <c r="G78" i="11"/>
  <c r="G77" i="11"/>
  <c r="G76" i="11"/>
  <c r="G70" i="11"/>
  <c r="G69" i="11"/>
  <c r="G68" i="11"/>
  <c r="G67" i="11"/>
  <c r="G66" i="11"/>
  <c r="G63" i="11"/>
  <c r="G61" i="11"/>
  <c r="G58" i="11"/>
  <c r="G57" i="11"/>
  <c r="G43" i="11"/>
  <c r="G42" i="11"/>
  <c r="G41" i="11"/>
  <c r="G40" i="11"/>
  <c r="G39" i="11"/>
  <c r="G38" i="11"/>
  <c r="G27" i="11"/>
  <c r="G26" i="11"/>
  <c r="G25" i="11"/>
  <c r="G21" i="11"/>
  <c r="G20" i="11"/>
  <c r="G17" i="11"/>
  <c r="G16" i="11"/>
  <c r="F13" i="11"/>
  <c r="D13" i="11"/>
  <c r="G145" i="11" l="1"/>
  <c r="F247" i="11"/>
  <c r="G123" i="11"/>
  <c r="G23" i="11"/>
  <c r="G36" i="11"/>
  <c r="G166" i="11"/>
  <c r="G55" i="11"/>
  <c r="G74" i="11"/>
  <c r="G159" i="11"/>
  <c r="G64" i="11"/>
  <c r="G133" i="11"/>
  <c r="G94" i="11"/>
  <c r="G13" i="11"/>
  <c r="G247" i="11" l="1"/>
  <c r="D97" i="11"/>
  <c r="D247" i="11" s="1"/>
</calcChain>
</file>

<file path=xl/sharedStrings.xml><?xml version="1.0" encoding="utf-8"?>
<sst xmlns="http://schemas.openxmlformats.org/spreadsheetml/2006/main" count="1643" uniqueCount="696">
  <si>
    <t>Centrifuge</t>
  </si>
  <si>
    <t>Incubator</t>
  </si>
  <si>
    <t>Audiometer</t>
  </si>
  <si>
    <t>Exam Table</t>
  </si>
  <si>
    <t>Freezer</t>
  </si>
  <si>
    <t>Microscope</t>
  </si>
  <si>
    <t>Mixer</t>
  </si>
  <si>
    <t>Refrigerator</t>
  </si>
  <si>
    <t>Standard Balance Scale</t>
  </si>
  <si>
    <t>Digital Scale</t>
  </si>
  <si>
    <t>Vision Test Device</t>
  </si>
  <si>
    <t>Pulse Oximeter</t>
  </si>
  <si>
    <t>X-ray View Box</t>
  </si>
  <si>
    <t>Exam Light</t>
  </si>
  <si>
    <t>Item</t>
  </si>
  <si>
    <t>Manufacturer</t>
  </si>
  <si>
    <t>Model #</t>
  </si>
  <si>
    <t>None</t>
  </si>
  <si>
    <t>American Optical</t>
  </si>
  <si>
    <t>General Electric</t>
  </si>
  <si>
    <t>Boekel</t>
  </si>
  <si>
    <t>Frigidaire</t>
  </si>
  <si>
    <t>Type of Hourly Rate</t>
  </si>
  <si>
    <t>CHS Medical Equipment Items</t>
  </si>
  <si>
    <t>Eckstein</t>
  </si>
  <si>
    <t>EB390MB</t>
  </si>
  <si>
    <t>MAICO</t>
  </si>
  <si>
    <t>MA-27</t>
  </si>
  <si>
    <t>AM232</t>
  </si>
  <si>
    <t>Welch Allyn</t>
  </si>
  <si>
    <t>Becton Dickinson</t>
  </si>
  <si>
    <t>Adams Compact II #0225; Other</t>
  </si>
  <si>
    <t>Clay Adams</t>
  </si>
  <si>
    <t>Compact II</t>
  </si>
  <si>
    <t>HNS II</t>
  </si>
  <si>
    <t>LW Scientific</t>
  </si>
  <si>
    <t>CXR</t>
  </si>
  <si>
    <t>Straight 8-3K</t>
  </si>
  <si>
    <t>Vanguard</t>
  </si>
  <si>
    <t>V6500</t>
  </si>
  <si>
    <t>Phillips Burton</t>
  </si>
  <si>
    <t>Enochs</t>
  </si>
  <si>
    <t>Midmark Corp</t>
  </si>
  <si>
    <t>223 Ritter</t>
  </si>
  <si>
    <t>Sanyo</t>
  </si>
  <si>
    <t>SF-L6111W</t>
  </si>
  <si>
    <t>HF-5017</t>
  </si>
  <si>
    <t>Whirlpool</t>
  </si>
  <si>
    <t>Unknown</t>
  </si>
  <si>
    <t>Power 4000</t>
  </si>
  <si>
    <t>75 L</t>
  </si>
  <si>
    <t>604-001</t>
  </si>
  <si>
    <t>104 Ritter</t>
  </si>
  <si>
    <t>305 Ritter</t>
  </si>
  <si>
    <t>Revco</t>
  </si>
  <si>
    <t>ULT2330A19</t>
  </si>
  <si>
    <t>RT18DKXK203</t>
  </si>
  <si>
    <t>Curtin Mathenson Scientific, Inc.</t>
  </si>
  <si>
    <t>C1574</t>
  </si>
  <si>
    <t>Thelco/Precision Scientific</t>
  </si>
  <si>
    <t>M-1</t>
  </si>
  <si>
    <t>ABCO</t>
  </si>
  <si>
    <t>Allegiance</t>
  </si>
  <si>
    <t>M3000</t>
  </si>
  <si>
    <t>Bausch &amp; Lomb</t>
  </si>
  <si>
    <t>KHS</t>
  </si>
  <si>
    <t>Cambridge Instruments</t>
  </si>
  <si>
    <t>Galen 111</t>
  </si>
  <si>
    <t>Micro Optics</t>
  </si>
  <si>
    <t>Nikon</t>
  </si>
  <si>
    <t>LABOPHOT</t>
  </si>
  <si>
    <t>Olympus</t>
  </si>
  <si>
    <t>CX41RF</t>
  </si>
  <si>
    <t>BH-2</t>
  </si>
  <si>
    <t>CH30 RF100</t>
  </si>
  <si>
    <t>Seiler Instrutment</t>
  </si>
  <si>
    <t>MICROLUX 111</t>
  </si>
  <si>
    <t>AMES</t>
  </si>
  <si>
    <t>Danby</t>
  </si>
  <si>
    <t>GRTS22KC/MARWW</t>
  </si>
  <si>
    <t>Hotpoint</t>
  </si>
  <si>
    <t>HTR16BBSARWW</t>
  </si>
  <si>
    <t>Kenmore</t>
  </si>
  <si>
    <t>MPR-513R</t>
  </si>
  <si>
    <t>MPR-514R</t>
  </si>
  <si>
    <t>MPR-1014R</t>
  </si>
  <si>
    <t>U-2075RFW</t>
  </si>
  <si>
    <t>MPR-414F</t>
  </si>
  <si>
    <t>Summit</t>
  </si>
  <si>
    <t>CM40K</t>
  </si>
  <si>
    <t>Norlake Scientific</t>
  </si>
  <si>
    <t>NSPR241WWG/O</t>
  </si>
  <si>
    <t>Panasonic</t>
  </si>
  <si>
    <t>ETI8BKXJW00</t>
  </si>
  <si>
    <t>Health O Meter</t>
  </si>
  <si>
    <t>400 DGE</t>
  </si>
  <si>
    <t>Cardinal Detecto</t>
  </si>
  <si>
    <t>Seca</t>
  </si>
  <si>
    <t>Acculab</t>
  </si>
  <si>
    <t>VIC-303</t>
  </si>
  <si>
    <t>758C</t>
  </si>
  <si>
    <t>CN20</t>
  </si>
  <si>
    <t>Health O Meter Pro+Plus</t>
  </si>
  <si>
    <t>Fisher Scientific/Other</t>
  </si>
  <si>
    <t>Good Lite</t>
  </si>
  <si>
    <t>A+ 600600</t>
  </si>
  <si>
    <t>IVAC</t>
  </si>
  <si>
    <t>767 Series</t>
  </si>
  <si>
    <t>American Diagnostic Corp.</t>
  </si>
  <si>
    <t>Dinamap</t>
  </si>
  <si>
    <t>Pro 200V2</t>
  </si>
  <si>
    <t>Omron Digital B/P</t>
  </si>
  <si>
    <t>HEM-712C</t>
  </si>
  <si>
    <t>HEM-780N3</t>
  </si>
  <si>
    <t>HEM-907XL</t>
  </si>
  <si>
    <t>530TP</t>
  </si>
  <si>
    <t>400NV2</t>
  </si>
  <si>
    <t>2090E</t>
  </si>
  <si>
    <t>SURETEMP</t>
  </si>
  <si>
    <t>Picker</t>
  </si>
  <si>
    <t>Total</t>
  </si>
  <si>
    <t>DFF9102BLS</t>
  </si>
  <si>
    <t>2080A</t>
  </si>
  <si>
    <t>GL10184</t>
  </si>
  <si>
    <t>S30C50KAU6</t>
  </si>
  <si>
    <t>Medela Baby Checker</t>
  </si>
  <si>
    <t>C-10444</t>
  </si>
  <si>
    <t>Cardinal Health</t>
  </si>
  <si>
    <t>T2960-3</t>
  </si>
  <si>
    <t>Automated External Defibrillator</t>
  </si>
  <si>
    <t>Cardiac Science</t>
  </si>
  <si>
    <t>UNKNOWN</t>
  </si>
  <si>
    <t>100-005</t>
  </si>
  <si>
    <t>100-203</t>
  </si>
  <si>
    <t>100-023</t>
  </si>
  <si>
    <t>623-007</t>
  </si>
  <si>
    <t>Market Lab</t>
  </si>
  <si>
    <t>ML 4011</t>
  </si>
  <si>
    <t>CE 0197</t>
  </si>
  <si>
    <t>HEM 773</t>
  </si>
  <si>
    <t>HEM 907</t>
  </si>
  <si>
    <t>SB40FL</t>
  </si>
  <si>
    <t>Brewer</t>
  </si>
  <si>
    <t>LS135</t>
  </si>
  <si>
    <t>Atlas</t>
  </si>
  <si>
    <t>Groose</t>
  </si>
  <si>
    <t>Ritter</t>
  </si>
  <si>
    <t>Graham</t>
  </si>
  <si>
    <t>Green Test</t>
  </si>
  <si>
    <t>One Ten</t>
  </si>
  <si>
    <t>Tyco</t>
  </si>
  <si>
    <t>CE0050</t>
  </si>
  <si>
    <t>Vital Signs</t>
  </si>
  <si>
    <t>Alaris</t>
  </si>
  <si>
    <t>42NTB</t>
  </si>
  <si>
    <t>53NTP</t>
  </si>
  <si>
    <t>BCR</t>
  </si>
  <si>
    <t>HR-5015</t>
  </si>
  <si>
    <t>Thermometer (equipment)</t>
  </si>
  <si>
    <t>Thermometer (patient)</t>
  </si>
  <si>
    <t>Taylor</t>
  </si>
  <si>
    <t>Exam Chair</t>
  </si>
  <si>
    <t>Midmark</t>
  </si>
  <si>
    <t>411-016</t>
  </si>
  <si>
    <t>Fisher HealthCare</t>
  </si>
  <si>
    <t>Horizon 642E</t>
  </si>
  <si>
    <t>AMBCO</t>
  </si>
  <si>
    <t>650A</t>
  </si>
  <si>
    <t>Opthalmoscope/Otoscope/Wall Transformer (Blood Pressure)</t>
  </si>
  <si>
    <t>Blood Pressure/Sphygmomanometer</t>
  </si>
  <si>
    <t>Unico</t>
  </si>
  <si>
    <t>C858</t>
  </si>
  <si>
    <t>SN20FL</t>
  </si>
  <si>
    <t>LINAK / Intensa</t>
  </si>
  <si>
    <t>4600FL</t>
  </si>
  <si>
    <t>LINAK</t>
  </si>
  <si>
    <t>GS IV</t>
  </si>
  <si>
    <t xml:space="preserve"> 222 Ritter</t>
  </si>
  <si>
    <t>Phlebotomy Chair</t>
  </si>
  <si>
    <t>15979SA</t>
  </si>
  <si>
    <t>MKA</t>
  </si>
  <si>
    <t>Clinton Industries</t>
  </si>
  <si>
    <t>Almedica AG</t>
  </si>
  <si>
    <t>MICROLUX 11</t>
  </si>
  <si>
    <t>White</t>
  </si>
  <si>
    <t>Spencer 1051</t>
  </si>
  <si>
    <t>CXRIII</t>
  </si>
  <si>
    <t>402KL</t>
  </si>
  <si>
    <t>400 Series</t>
  </si>
  <si>
    <t>MediCool</t>
  </si>
  <si>
    <t>Admiral</t>
  </si>
  <si>
    <t>Befour</t>
  </si>
  <si>
    <t>MX805</t>
  </si>
  <si>
    <t>2500KLS</t>
  </si>
  <si>
    <t>549KL</t>
  </si>
  <si>
    <t>570-334-2074990</t>
  </si>
  <si>
    <t>4200B-E1</t>
  </si>
  <si>
    <t>Red Fluid</t>
  </si>
  <si>
    <t>CH2960-5</t>
  </si>
  <si>
    <t>Cooper</t>
  </si>
  <si>
    <t>UEI</t>
  </si>
  <si>
    <t>RFT2A</t>
  </si>
  <si>
    <t>1464-8232</t>
  </si>
  <si>
    <t>Boekel Scientific</t>
  </si>
  <si>
    <t>Braun Thermoscan Pro4000</t>
  </si>
  <si>
    <t>Pro 400V2</t>
  </si>
  <si>
    <t>GE Dinamap</t>
  </si>
  <si>
    <t>HEM-7131Z</t>
  </si>
  <si>
    <t>2867-1262</t>
  </si>
  <si>
    <t>Graham-Field</t>
  </si>
  <si>
    <t>2867-1261</t>
  </si>
  <si>
    <t>4200-88E</t>
  </si>
  <si>
    <t>4600-90E</t>
  </si>
  <si>
    <t>BX43-1D68789</t>
  </si>
  <si>
    <t>SR-L4110W</t>
  </si>
  <si>
    <t>SF-L6111W-PA</t>
  </si>
  <si>
    <t>SURETEMP Plus</t>
  </si>
  <si>
    <t>GS EXAM IV M344</t>
  </si>
  <si>
    <t>BCI</t>
  </si>
  <si>
    <t>UL-61010-1</t>
  </si>
  <si>
    <t>FRT185AWB</t>
  </si>
  <si>
    <t>AOC</t>
  </si>
  <si>
    <t>System 5</t>
  </si>
  <si>
    <t>The Hader Corp</t>
  </si>
  <si>
    <t xml:space="preserve">Omron Standard B/P </t>
  </si>
  <si>
    <t>Infant Cuff</t>
  </si>
  <si>
    <t>Halsay</t>
  </si>
  <si>
    <t>Mindray</t>
  </si>
  <si>
    <t>Accutorr 7</t>
  </si>
  <si>
    <t>Glucometer</t>
  </si>
  <si>
    <t>Nova</t>
  </si>
  <si>
    <t>Statstrip</t>
  </si>
  <si>
    <t>Urinalysis</t>
  </si>
  <si>
    <t>Siemens</t>
  </si>
  <si>
    <t>Clinitek Status+Connect</t>
  </si>
  <si>
    <t>4301094 / Powerheart G3</t>
  </si>
  <si>
    <t>Hourly Rate
(A)</t>
  </si>
  <si>
    <t>Estimated Hours
(B)</t>
  </si>
  <si>
    <t>Estimated Total Annual Cost 
(12 Months) 
(AxB)</t>
  </si>
  <si>
    <t>Service Times Per Year
 (C)</t>
  </si>
  <si>
    <t>Bidder's Total 
Annual 
(12 Months) Cost
(AxBxC)</t>
  </si>
  <si>
    <t>Bidder's Name:</t>
  </si>
  <si>
    <t>Bidder's Service Cost Per Item 
(B)</t>
  </si>
  <si>
    <t>Total # of Items 
(A)</t>
  </si>
  <si>
    <t>PHL EQUIPMENT ITEMS</t>
  </si>
  <si>
    <t>Bacticinerator</t>
  </si>
  <si>
    <t>MCCORMICK SCIENTIFIC</t>
  </si>
  <si>
    <t>CINERATOR</t>
  </si>
  <si>
    <t>OXFORD SHERWOO MEDICAL</t>
  </si>
  <si>
    <t>Balance</t>
  </si>
  <si>
    <t>Denver Instrument</t>
  </si>
  <si>
    <t>APX-1502</t>
  </si>
  <si>
    <t>Denver Instruments</t>
  </si>
  <si>
    <t>XP-300</t>
  </si>
  <si>
    <t>Mettler Instruments</t>
  </si>
  <si>
    <t>PN1210  (P1210N)</t>
  </si>
  <si>
    <t>MS304S</t>
  </si>
  <si>
    <t>Mettler Toledo</t>
  </si>
  <si>
    <t>PL601-S</t>
  </si>
  <si>
    <t>AG204</t>
  </si>
  <si>
    <t>PB1502-S</t>
  </si>
  <si>
    <t>Ohaus</t>
  </si>
  <si>
    <t>AV213</t>
  </si>
  <si>
    <t>PA1502</t>
  </si>
  <si>
    <t>EP4102C</t>
  </si>
  <si>
    <t>Harvard (3288)</t>
  </si>
  <si>
    <t>SC2020</t>
  </si>
  <si>
    <t>OHAUS</t>
  </si>
  <si>
    <t>VP64CN</t>
  </si>
  <si>
    <t>Sartorius</t>
  </si>
  <si>
    <t>Beckman</t>
  </si>
  <si>
    <t>Allegra 6</t>
  </si>
  <si>
    <t>Eppendorf</t>
  </si>
  <si>
    <t>5415D</t>
  </si>
  <si>
    <t>5415R</t>
  </si>
  <si>
    <t>5418R</t>
  </si>
  <si>
    <t>5804R</t>
  </si>
  <si>
    <t>Sigma Diagnostics</t>
  </si>
  <si>
    <t>4-15C</t>
  </si>
  <si>
    <t>Sorvall</t>
  </si>
  <si>
    <t>Legned XFR</t>
  </si>
  <si>
    <t>VWR</t>
  </si>
  <si>
    <t>Galaxy Mini</t>
  </si>
  <si>
    <t>Centrifuge Micro</t>
  </si>
  <si>
    <t>USA Scientific Plastic S.D.</t>
  </si>
  <si>
    <t>NA</t>
  </si>
  <si>
    <t>Centrifuge Mini</t>
  </si>
  <si>
    <t>ARGOS</t>
  </si>
  <si>
    <t>VS-100BN</t>
  </si>
  <si>
    <t>Mini Spin</t>
  </si>
  <si>
    <t>Eppendorf (Brinkman)</t>
  </si>
  <si>
    <t>Labnet</t>
  </si>
  <si>
    <t>C1200</t>
  </si>
  <si>
    <t>Galaxy mini</t>
  </si>
  <si>
    <t>Centrifuge Refrigerated</t>
  </si>
  <si>
    <t>GS-6KR</t>
  </si>
  <si>
    <t>Allegra 64R</t>
  </si>
  <si>
    <t>IEC</t>
  </si>
  <si>
    <t>GP8R</t>
  </si>
  <si>
    <t>Centrifuge, Refrigerated</t>
  </si>
  <si>
    <t>Counter, Bacteria Colony</t>
  </si>
  <si>
    <t>LEICA</t>
  </si>
  <si>
    <t>Spencer Lens Co</t>
  </si>
  <si>
    <t>Quebec</t>
  </si>
  <si>
    <t>Decapper</t>
  </si>
  <si>
    <t>Greiner Bio</t>
  </si>
  <si>
    <t>Greiner Bio - Pend Purch</t>
  </si>
  <si>
    <t>FREEZER</t>
  </si>
  <si>
    <t>SANYO</t>
  </si>
  <si>
    <t>PANASONIC</t>
  </si>
  <si>
    <t>MDF-U53VC-PA</t>
  </si>
  <si>
    <t>MDF-U53VA-PA</t>
  </si>
  <si>
    <t>MDF-U731</t>
  </si>
  <si>
    <t>MDF-U537</t>
  </si>
  <si>
    <t xml:space="preserve">THERMO </t>
  </si>
  <si>
    <t>UVF-70086D63</t>
  </si>
  <si>
    <t>THERMO</t>
  </si>
  <si>
    <t>TSU600A</t>
  </si>
  <si>
    <t>REVCO</t>
  </si>
  <si>
    <t>ULT2186-5ABA</t>
  </si>
  <si>
    <t>U2004GA15</t>
  </si>
  <si>
    <t>TSFMS2320A</t>
  </si>
  <si>
    <t>MDF-U56VC-PA</t>
  </si>
  <si>
    <t>MDF-U76VA-PA</t>
  </si>
  <si>
    <t>FISHER</t>
  </si>
  <si>
    <t>13-986-149</t>
  </si>
  <si>
    <t>U101-86</t>
  </si>
  <si>
    <t>SCBMF-3020</t>
  </si>
  <si>
    <t>SCBMF-1420</t>
  </si>
  <si>
    <t>KENMORE</t>
  </si>
  <si>
    <t>253-26722103</t>
  </si>
  <si>
    <t xml:space="preserve">FREEZER </t>
  </si>
  <si>
    <t>MDF-U74VC</t>
  </si>
  <si>
    <t>ULTIMA II</t>
  </si>
  <si>
    <t>ULT2140-9-A37</t>
  </si>
  <si>
    <t xml:space="preserve">FREEZER  </t>
  </si>
  <si>
    <t>MDF-U72VC</t>
  </si>
  <si>
    <t>FREEZER  BOTTOM</t>
  </si>
  <si>
    <t>FREEZER  TOP</t>
  </si>
  <si>
    <t>Pending Purchase</t>
  </si>
  <si>
    <t>Heat block</t>
  </si>
  <si>
    <t>Barnstead Thermolyne</t>
  </si>
  <si>
    <t>DB17615</t>
  </si>
  <si>
    <t>Heat Block</t>
  </si>
  <si>
    <t>Diagnostic Hybrids</t>
  </si>
  <si>
    <t>Fisher Scientific</t>
  </si>
  <si>
    <t>11-718-6</t>
  </si>
  <si>
    <t>11-718-2</t>
  </si>
  <si>
    <t>Gen-Probe</t>
  </si>
  <si>
    <t>DB59915</t>
  </si>
  <si>
    <t>D1200</t>
  </si>
  <si>
    <t>Thermo Scientific</t>
  </si>
  <si>
    <t>13259-011</t>
  </si>
  <si>
    <t>Heat block / Dry Bath</t>
  </si>
  <si>
    <t>Heat block/Digital Dry Block</t>
  </si>
  <si>
    <t>12621-088</t>
  </si>
  <si>
    <t>13259-052</t>
  </si>
  <si>
    <t>Heat block/Dry Bath</t>
  </si>
  <si>
    <t>Heat Module</t>
  </si>
  <si>
    <t>Bacti Therm III</t>
  </si>
  <si>
    <t>Hood, Fume</t>
  </si>
  <si>
    <t>AirClean Systems</t>
  </si>
  <si>
    <t>AC632DB</t>
  </si>
  <si>
    <t>AC632DB-671</t>
  </si>
  <si>
    <t>AC632LFUVC</t>
  </si>
  <si>
    <t>Hood, PCR</t>
  </si>
  <si>
    <t>CBS Scientific</t>
  </si>
  <si>
    <t>P-030-202</t>
  </si>
  <si>
    <t>Hot Plate</t>
  </si>
  <si>
    <t>Corning</t>
  </si>
  <si>
    <t>PC-300</t>
  </si>
  <si>
    <t xml:space="preserve">Thermo Scientific  </t>
  </si>
  <si>
    <t>ACC5757CFC</t>
  </si>
  <si>
    <t>Hot Plate, stirrer</t>
  </si>
  <si>
    <t>11-500-49SH</t>
  </si>
  <si>
    <t>310T</t>
  </si>
  <si>
    <t>Thermolyne</t>
  </si>
  <si>
    <t>SP18425</t>
  </si>
  <si>
    <t>Illuminator, UV</t>
  </si>
  <si>
    <t>UVP</t>
  </si>
  <si>
    <t>TL-33E</t>
  </si>
  <si>
    <t>Lab-Line</t>
  </si>
  <si>
    <t>Precision Scientific</t>
  </si>
  <si>
    <t>Thelco 2</t>
  </si>
  <si>
    <t>Thelco 6M</t>
  </si>
  <si>
    <t>Sheldon</t>
  </si>
  <si>
    <t>RI28</t>
  </si>
  <si>
    <t>Thermo Fisher</t>
  </si>
  <si>
    <t>1565B</t>
  </si>
  <si>
    <t>1565T</t>
  </si>
  <si>
    <t>35960-054</t>
  </si>
  <si>
    <t>1545 Over Unit</t>
  </si>
  <si>
    <t>1545 Under Unit</t>
  </si>
  <si>
    <t>Yamato Scientific</t>
  </si>
  <si>
    <t>IC400</t>
  </si>
  <si>
    <t>Incubator, CO2</t>
  </si>
  <si>
    <t>2350 - B</t>
  </si>
  <si>
    <t>2350 - T</t>
  </si>
  <si>
    <t>2450B</t>
  </si>
  <si>
    <t>2450T</t>
  </si>
  <si>
    <t>2475B</t>
  </si>
  <si>
    <t>2475T</t>
  </si>
  <si>
    <t>Lamp- UV</t>
  </si>
  <si>
    <t>Spectronics</t>
  </si>
  <si>
    <t>BEA-160</t>
  </si>
  <si>
    <t>Media Dispenser</t>
  </si>
  <si>
    <t>Brewer Company</t>
  </si>
  <si>
    <t>Monostat</t>
  </si>
  <si>
    <t>72-665-000</t>
  </si>
  <si>
    <t>Meter, pH/Conductiv.</t>
  </si>
  <si>
    <t>AP85</t>
  </si>
  <si>
    <t>Meter, pH</t>
  </si>
  <si>
    <t>M240</t>
  </si>
  <si>
    <t>MP230</t>
  </si>
  <si>
    <t>Seven Multi</t>
  </si>
  <si>
    <t>Oakton Instruments</t>
  </si>
  <si>
    <t>Omegan</t>
  </si>
  <si>
    <t>Microfuge</t>
  </si>
  <si>
    <t>USA Scientific</t>
  </si>
  <si>
    <t>IR</t>
  </si>
  <si>
    <t>SD</t>
  </si>
  <si>
    <t>Nikon - Pending Purchase</t>
  </si>
  <si>
    <t>E-200</t>
  </si>
  <si>
    <t>Ci</t>
  </si>
  <si>
    <t>Leica</t>
  </si>
  <si>
    <t>PM2500</t>
  </si>
  <si>
    <t xml:space="preserve">Nikon </t>
  </si>
  <si>
    <t>Ni</t>
  </si>
  <si>
    <t xml:space="preserve">Olympus </t>
  </si>
  <si>
    <t>BX41</t>
  </si>
  <si>
    <t>Mini Sub-Cell GT System</t>
  </si>
  <si>
    <t>Bio Rad</t>
  </si>
  <si>
    <t>170-4487</t>
  </si>
  <si>
    <t>Mini C</t>
  </si>
  <si>
    <t>M16700</t>
  </si>
  <si>
    <t>Mixer, Maxi Mix</t>
  </si>
  <si>
    <t>Mixer, Maxi Mix Plus</t>
  </si>
  <si>
    <t>M63215</t>
  </si>
  <si>
    <t>Mixer,Vortex</t>
  </si>
  <si>
    <t>M37615</t>
  </si>
  <si>
    <t>M16715</t>
  </si>
  <si>
    <t>Curtin Matheson</t>
  </si>
  <si>
    <t>215-434</t>
  </si>
  <si>
    <t>02-215-365</t>
  </si>
  <si>
    <t>MS1-S1</t>
  </si>
  <si>
    <t>IKA-Works</t>
  </si>
  <si>
    <t>Scientific Industries</t>
  </si>
  <si>
    <t>SI-0136</t>
  </si>
  <si>
    <t>G-560</t>
  </si>
  <si>
    <t>Velp Scientific</t>
  </si>
  <si>
    <t>F202A0175</t>
  </si>
  <si>
    <t>MV1</t>
  </si>
  <si>
    <t>VM-3000 Mini</t>
  </si>
  <si>
    <t>Mixer,Vortex, Multi-Tube</t>
  </si>
  <si>
    <t>02-215-450</t>
  </si>
  <si>
    <t>Troemner</t>
  </si>
  <si>
    <t>VX01</t>
  </si>
  <si>
    <t>VX-2500</t>
  </si>
  <si>
    <t>Oven, Microwave</t>
  </si>
  <si>
    <t>Domestic</t>
  </si>
  <si>
    <t>PCR System - ABI</t>
  </si>
  <si>
    <t>Applied Biosystems</t>
  </si>
  <si>
    <t>PCR Workstation / Fume Hood</t>
  </si>
  <si>
    <t>AC600</t>
  </si>
  <si>
    <t>Pipette</t>
  </si>
  <si>
    <t xml:space="preserve">3M </t>
  </si>
  <si>
    <t>1000,variable,1000 ul,1ch</t>
  </si>
  <si>
    <t>5000,variable,5000 ul,1ch</t>
  </si>
  <si>
    <t xml:space="preserve">Biohit </t>
  </si>
  <si>
    <t>Biohit mLINE 20,Variable,20uL,1ch</t>
  </si>
  <si>
    <t>Biohit mLINE 200,Variable,200uL,1ch</t>
  </si>
  <si>
    <t>Biohit mLINE 1000,Variable,1000uL,1ch</t>
  </si>
  <si>
    <t>Biohit mLINE 10,Variable,10uL,1ch</t>
  </si>
  <si>
    <t>Biohit eLINE 1200,Variable,1200uL,8ch..</t>
  </si>
  <si>
    <t>Biohit eLINE 1000,Variable,1000uL,1ch</t>
  </si>
  <si>
    <t>Biohit eLINE 5000,Variable,5000uL,1ch</t>
  </si>
  <si>
    <t>Biohit eLINE 300,Variable,300uL,1ch</t>
  </si>
  <si>
    <t xml:space="preserve">Eppendorf </t>
  </si>
  <si>
    <t>Eppendorf Repeater 500,variable,500 ul,1ch</t>
  </si>
  <si>
    <t>Eppendorf Repeater 1000,variable,1000 ul,1ch</t>
  </si>
  <si>
    <t>Eppendorf Reference 10,variable,10 ul,1ch</t>
  </si>
  <si>
    <t>Eppendorf Reference 100,variable,100 ul,1ch</t>
  </si>
  <si>
    <t>Eppendorf Reference 1000,variable,1000 ul,1ch</t>
  </si>
  <si>
    <t>Eppendorf Reference 2.5,variable,2.5 ul,1ch</t>
  </si>
  <si>
    <t>Eppendorf Research 10,variable,10 ul,1ch</t>
  </si>
  <si>
    <t>Eppendorf Repeater Pro 500,variable,500 ul,1ch</t>
  </si>
  <si>
    <t>Fisher</t>
  </si>
  <si>
    <t>Fisherbrand 300,variable,300 ul,1ch</t>
  </si>
  <si>
    <t xml:space="preserve">Fisher </t>
  </si>
  <si>
    <t>Gilson</t>
  </si>
  <si>
    <t>Gilson Pipetman 200,variable,200 ul,8ch..</t>
  </si>
  <si>
    <t>Gilson Pipetman 200,variable,200 ul,1ch</t>
  </si>
  <si>
    <t xml:space="preserve">Gilson </t>
  </si>
  <si>
    <t>Gilson Pipetman 20,variable,20 ul,1ch</t>
  </si>
  <si>
    <t xml:space="preserve">MLA </t>
  </si>
  <si>
    <t>VistaLab MLA Precision 10,fixed,10 ul,1ch</t>
  </si>
  <si>
    <t>VistaLab MLA Precision 50,fixed,50 ul,1ch</t>
  </si>
  <si>
    <t>VistaLab MLA Precision 20,fixed,20 ul,1ch</t>
  </si>
  <si>
    <t>VistaLab MLA D-Tipper 100,fixed,100 ul,1ch</t>
  </si>
  <si>
    <t>VistaLab MLA D-Tipper 200,fixed,200 ul,1ch</t>
  </si>
  <si>
    <t>VistaLab MLA Precision 100,fixed,100 ul,1ch</t>
  </si>
  <si>
    <t>Rainin</t>
  </si>
  <si>
    <t>Rainin Pipet-Lite 200,variable,200 ul,1ch</t>
  </si>
  <si>
    <t>Rainin Pipet-Lite 1000,variable,1000 ul,1ch</t>
  </si>
  <si>
    <t>Rainin Pipet-Lite 100,variable,100 ul,1ch</t>
  </si>
  <si>
    <t>Rainin Pipet-Lite 2,variable,2 ul,1ch</t>
  </si>
  <si>
    <t>Rainin Pipet-Lite 10,variable,10 ul,1ch</t>
  </si>
  <si>
    <t>Rainin Pipet-Lite 20,variable,20 ul,1ch</t>
  </si>
  <si>
    <t>Rainin Pipet-Lite 200,variable,200 ul,12ch..</t>
  </si>
  <si>
    <t>Rainin Pipet-Classic 1000,variable,1000 ul,1ch</t>
  </si>
  <si>
    <t>Rainin Pipet-Lite 20,variable,20 ul,8ch..</t>
  </si>
  <si>
    <t>Rainin Pipet-Lite 50,variable,50 ul,8ch..</t>
  </si>
  <si>
    <t>Rainin Pipet-Lite 200,variable,200 ul,8ch..</t>
  </si>
  <si>
    <t>Rainin Pipet-Lite 100,fixed,100 ul,1ch</t>
  </si>
  <si>
    <t>Rainin Pipet-Lite 25,fixed,25 ul,1ch</t>
  </si>
  <si>
    <t>Rainin Pipet-Lite 50,fixed,50 ul,1ch</t>
  </si>
  <si>
    <t>Rainin Pipet-Lite 10,fixed,10 ul,1ch</t>
  </si>
  <si>
    <t>Rainin Pipet-Lite 200,fixed,200 ul,1ch</t>
  </si>
  <si>
    <t>Rainin Pipet-Lite 300,variable,300 ul,1ch</t>
  </si>
  <si>
    <t>Rainin Pipet-Lite 20,fixed,20 ul,1ch</t>
  </si>
  <si>
    <t>Rainin Pipet-Lite 5000,variable,5000 ul,1ch</t>
  </si>
  <si>
    <t>Sartorius 5000,variable,5000 ul,1ch</t>
  </si>
  <si>
    <t>Thermo Finnpipette 125,variable,125 ul,1ch</t>
  </si>
  <si>
    <t>Thermo Finnpipette 250,variable,250 ul,8ch..</t>
  </si>
  <si>
    <t>Thermo Finnpipette 12.5,variable,12.5 ul,8ch..</t>
  </si>
  <si>
    <t>Thermo Finnpipette 250,variable,250 ul,1ch</t>
  </si>
  <si>
    <t>Thermo Finnpipette 1250,variable,1250 ul,1ch</t>
  </si>
  <si>
    <t>Thermo Finnpipette 200,fixed,200 ul,1ch</t>
  </si>
  <si>
    <t>Thermo Finnpipette 50,fixed,50 ul,1ch</t>
  </si>
  <si>
    <t>BD</t>
  </si>
  <si>
    <t>1 CC Glass Syringe</t>
  </si>
  <si>
    <t>1 ch</t>
  </si>
  <si>
    <t>Multi ch</t>
  </si>
  <si>
    <t>Plate spinner</t>
  </si>
  <si>
    <t>Power Supply</t>
  </si>
  <si>
    <t>PAC 1000</t>
  </si>
  <si>
    <t>DOA-P704-AA</t>
  </si>
  <si>
    <t xml:space="preserve">Reader, Microplate </t>
  </si>
  <si>
    <t>Biotek</t>
  </si>
  <si>
    <t>Epoch</t>
  </si>
  <si>
    <t>Reader, Microplate</t>
  </si>
  <si>
    <t>Biotek Instruments</t>
  </si>
  <si>
    <t>ELx800</t>
  </si>
  <si>
    <t>REFRIGERATOR</t>
  </si>
  <si>
    <t>R406GA15</t>
  </si>
  <si>
    <t>COLE-PARMER</t>
  </si>
  <si>
    <t>44260-20</t>
  </si>
  <si>
    <t>13-956-426D</t>
  </si>
  <si>
    <t>13-986-1365A</t>
  </si>
  <si>
    <t>13-986-152</t>
  </si>
  <si>
    <t>MR49PA-SAFE-FS</t>
  </si>
  <si>
    <t>05LFEEFSA</t>
  </si>
  <si>
    <t>13-986-233G</t>
  </si>
  <si>
    <t>HF-502</t>
  </si>
  <si>
    <t>FISHER SCI</t>
  </si>
  <si>
    <t>FRIDGIDAIR</t>
  </si>
  <si>
    <t>FFTR1821QW98</t>
  </si>
  <si>
    <t>253-64522404</t>
  </si>
  <si>
    <t>LABLINE</t>
  </si>
  <si>
    <t>MPR-1411-PA</t>
  </si>
  <si>
    <t>MPR-1014PA</t>
  </si>
  <si>
    <t>GPR-22-1</t>
  </si>
  <si>
    <t>GPR-50-2</t>
  </si>
  <si>
    <t>REL-4504A12</t>
  </si>
  <si>
    <t>MPR-1410</t>
  </si>
  <si>
    <t>MR49PA-SAEE-TS</t>
  </si>
  <si>
    <t>REL3004A</t>
  </si>
  <si>
    <t>TSFMS2305A</t>
  </si>
  <si>
    <t>MH45PA-GAEE-TS</t>
  </si>
  <si>
    <t>GDM-23-LD</t>
  </si>
  <si>
    <t>SR5600W</t>
  </si>
  <si>
    <t>SCLP-26</t>
  </si>
  <si>
    <t>RH06GABA</t>
  </si>
  <si>
    <t xml:space="preserve">REFRIGERATOR </t>
  </si>
  <si>
    <t>LRP</t>
  </si>
  <si>
    <t>MPR-512</t>
  </si>
  <si>
    <t>Rocker, Tube</t>
  </si>
  <si>
    <t>L-TTR200</t>
  </si>
  <si>
    <t>Rotator</t>
  </si>
  <si>
    <t>Baxter</t>
  </si>
  <si>
    <t>R4140</t>
  </si>
  <si>
    <t>SLT</t>
  </si>
  <si>
    <t>MPS-4</t>
  </si>
  <si>
    <t>Sealer</t>
  </si>
  <si>
    <t>IDEXX</t>
  </si>
  <si>
    <t>2X - Quantitray</t>
  </si>
  <si>
    <t>89-10894-04 - Quantitray</t>
  </si>
  <si>
    <t>Shaker, Incubated</t>
  </si>
  <si>
    <t>Barnstead Thermolyne /Lab-Line</t>
  </si>
  <si>
    <t>Max Q 4000</t>
  </si>
  <si>
    <t>Shaker, Plate</t>
  </si>
  <si>
    <t>Perkin-Elmer</t>
  </si>
  <si>
    <t>1296-004</t>
  </si>
  <si>
    <t>Shaker, Rotisserie</t>
  </si>
  <si>
    <t>T4001100</t>
  </si>
  <si>
    <t>Stirrer</t>
  </si>
  <si>
    <t>Nuova II</t>
  </si>
  <si>
    <t>Stirrer/Hot Plate</t>
  </si>
  <si>
    <t>Stomacher</t>
  </si>
  <si>
    <t>Seward</t>
  </si>
  <si>
    <t>STOVE</t>
  </si>
  <si>
    <t>FRIGIDAIRE</t>
  </si>
  <si>
    <t>FEC32C4ACD</t>
  </si>
  <si>
    <t>Electric Stove</t>
  </si>
  <si>
    <t>APW Wyott</t>
  </si>
  <si>
    <t>EHP</t>
  </si>
  <si>
    <t>Sub-Cell GT DNA System</t>
  </si>
  <si>
    <t>Thermometer</t>
  </si>
  <si>
    <t>Amer Sci</t>
  </si>
  <si>
    <t>Alco Spirit</t>
  </si>
  <si>
    <t>Benchmark</t>
  </si>
  <si>
    <t>Digital Panel</t>
  </si>
  <si>
    <t>Ertco</t>
  </si>
  <si>
    <t>Merc Spirit</t>
  </si>
  <si>
    <t>Digital</t>
  </si>
  <si>
    <t>H.B</t>
  </si>
  <si>
    <t>Patten</t>
  </si>
  <si>
    <t>T.A.C</t>
  </si>
  <si>
    <t>Thomas</t>
  </si>
  <si>
    <t>Timer</t>
  </si>
  <si>
    <t>Ultrasonic Cleaner</t>
  </si>
  <si>
    <t>Cole-Parmer</t>
  </si>
  <si>
    <t>8849-00</t>
  </si>
  <si>
    <t>9303 GEN</t>
  </si>
  <si>
    <t>Vacuum Pump</t>
  </si>
  <si>
    <t>Gast</t>
  </si>
  <si>
    <t>K-500-4</t>
  </si>
  <si>
    <t>Warmer, Slide</t>
  </si>
  <si>
    <t>Premier</t>
  </si>
  <si>
    <t>XH-2001</t>
  </si>
  <si>
    <t>Washer, Glassware</t>
  </si>
  <si>
    <t>Labconco</t>
  </si>
  <si>
    <t>Washer, Microplate</t>
  </si>
  <si>
    <t>ELx508V</t>
  </si>
  <si>
    <t>ELX 50</t>
  </si>
  <si>
    <t>Water Bath</t>
  </si>
  <si>
    <t>W2975-6</t>
  </si>
  <si>
    <t>Precision</t>
  </si>
  <si>
    <t>Thermo</t>
  </si>
  <si>
    <t>Waterbath</t>
  </si>
  <si>
    <t>202S</t>
  </si>
  <si>
    <t>Gen-probe</t>
  </si>
  <si>
    <t>303 GEN</t>
  </si>
  <si>
    <t>18002A</t>
  </si>
  <si>
    <t>Aqua Bath</t>
  </si>
  <si>
    <t>Waterbath, Circulating</t>
  </si>
  <si>
    <t>Waterbath, Shaker</t>
  </si>
  <si>
    <t>New Brunswick</t>
  </si>
  <si>
    <t>Innova 3100</t>
  </si>
  <si>
    <t>Waterbath / Transsonic</t>
  </si>
  <si>
    <t>Waterbath / Ultrasonic</t>
  </si>
  <si>
    <r>
      <t>B310S-OUR/</t>
    </r>
    <r>
      <rPr>
        <b/>
        <sz val="11"/>
        <rFont val="Arial"/>
        <family val="2"/>
      </rPr>
      <t>30505454</t>
    </r>
  </si>
  <si>
    <r>
      <t xml:space="preserve">AirClean Systems </t>
    </r>
    <r>
      <rPr>
        <b/>
        <sz val="11"/>
        <rFont val="Arial"/>
        <family val="2"/>
      </rPr>
      <t>(Bioexpress)</t>
    </r>
  </si>
  <si>
    <r>
      <t>PAC 300/</t>
    </r>
    <r>
      <rPr>
        <b/>
        <sz val="11"/>
        <rFont val="Arial"/>
        <family val="2"/>
      </rPr>
      <t>1655050</t>
    </r>
  </si>
  <si>
    <t>MDF-U731M</t>
  </si>
  <si>
    <t>MDF-U52VA</t>
  </si>
  <si>
    <t>U86-13A40</t>
  </si>
  <si>
    <t>MDF-U73VC</t>
  </si>
  <si>
    <t>U2005GA14</t>
  </si>
  <si>
    <t>ULT2186-9-A30</t>
  </si>
  <si>
    <t>UGI-320A18</t>
  </si>
  <si>
    <t>MDF-U76VC-PA</t>
  </si>
  <si>
    <t>ULT1740-3A35</t>
  </si>
  <si>
    <t>ULT-256-7D12</t>
  </si>
  <si>
    <t>Thermo Finnpipette 12.5,variable,12.5 ul,12ch</t>
  </si>
  <si>
    <t>Thermo Finnpipette 1250,variable,1250 ul,8ch.</t>
  </si>
  <si>
    <t>Multi vortexer</t>
  </si>
  <si>
    <t>97-960-1</t>
  </si>
  <si>
    <t>MPR-721</t>
  </si>
  <si>
    <t>MPR-1013</t>
  </si>
  <si>
    <t>GDM-23</t>
  </si>
  <si>
    <t>LRP-47</t>
  </si>
  <si>
    <t>Bidder's Total Annual 
(12 Months) Cost</t>
  </si>
  <si>
    <t>Fisher Scientific Fisherbrand 120,variable,120 ul,8ch</t>
  </si>
  <si>
    <t>Section</t>
  </si>
  <si>
    <t>PHL TOTAL ANNUAL PRICE</t>
  </si>
  <si>
    <t>CHS TOTAL ANNUAL PRICE</t>
  </si>
  <si>
    <t xml:space="preserve">PHL AND CHS COMBINED TOTAL ANNUAL PRICE </t>
  </si>
  <si>
    <t>Bidder's Service Cost Per item
(B)</t>
  </si>
  <si>
    <t>Bidder's Total Annual 
(12 Months) Cost
(AxBxC)</t>
  </si>
  <si>
    <t>Estimated Total Annual 
(12 Months) Cost
(AxB)</t>
  </si>
  <si>
    <t>FLAT RATE SECTION - TOTAL</t>
  </si>
  <si>
    <t>*Proposer shall be reimbursed for the procurement of any and all require parts for service(s) in the Hourly Rate Section in accordance to Paragraph 6, Invoices and Payment, of the Contract.</t>
  </si>
  <si>
    <t>1. FLAT RATE SECTION</t>
  </si>
  <si>
    <r>
      <t>2. HOURLY RATE SECTION</t>
    </r>
    <r>
      <rPr>
        <b/>
        <sz val="11"/>
        <color rgb="FFFF0000"/>
        <rFont val="Arial"/>
        <family val="2"/>
      </rPr>
      <t>*</t>
    </r>
  </si>
  <si>
    <t>HOURLY RATE SECTION - TOTAL (2a + 2b + 2c)</t>
  </si>
  <si>
    <t>2. Hourly Rate Section Estimated Total Annual Cost</t>
  </si>
  <si>
    <t>1. Flat Rate Section Total Annual Cost</t>
  </si>
  <si>
    <r>
      <rPr>
        <b/>
        <sz val="11"/>
        <color theme="1"/>
        <rFont val="Arial"/>
        <family val="2"/>
      </rPr>
      <t>2a.</t>
    </r>
    <r>
      <rPr>
        <sz val="11"/>
        <color theme="1"/>
        <rFont val="Arial"/>
        <family val="2"/>
      </rPr>
      <t xml:space="preserve"> As-Needed Services (response and/or service performed within 24 hours of notification to Contractor, refer to Appendix B, Statement of Work, Paragraph 9.2):</t>
    </r>
  </si>
  <si>
    <r>
      <rPr>
        <b/>
        <sz val="11"/>
        <color theme="1"/>
        <rFont val="Arial"/>
        <family val="2"/>
      </rPr>
      <t>2b.</t>
    </r>
    <r>
      <rPr>
        <sz val="11"/>
        <color theme="1"/>
        <rFont val="Arial"/>
        <family val="2"/>
      </rPr>
      <t xml:space="preserve"> Emergency Repair Services (response and/or service provided within 4 hours of notification to Contractor, refer to Appendix B, Statement of Work, Paragraph 9.3):</t>
    </r>
  </si>
  <si>
    <r>
      <rPr>
        <b/>
        <sz val="11"/>
        <color theme="1"/>
        <rFont val="Arial"/>
        <family val="2"/>
      </rPr>
      <t>2c.</t>
    </r>
    <r>
      <rPr>
        <sz val="11"/>
        <color theme="1"/>
        <rFont val="Arial"/>
        <family val="2"/>
      </rPr>
      <t xml:space="preserve"> Exclusions (response and/or service provided within 24 hours of notification to Contractor for "Out-of-Scope" services, refer to Appendix B, Statement of Work, Paragraph 9.4):</t>
    </r>
  </si>
  <si>
    <r>
      <rPr>
        <b/>
        <sz val="11"/>
        <color theme="1"/>
        <rFont val="Arial"/>
        <family val="2"/>
      </rPr>
      <t xml:space="preserve">2a. </t>
    </r>
    <r>
      <rPr>
        <sz val="11"/>
        <color theme="1"/>
        <rFont val="Arial"/>
        <family val="2"/>
      </rPr>
      <t>As-Needed Services (response and/or service performed within 24 hours of notification to Contractor, refer to Appendix B, Statement of Work, Paragraph 9.2):</t>
    </r>
  </si>
  <si>
    <r>
      <rPr>
        <b/>
        <sz val="11"/>
        <color theme="1"/>
        <rFont val="Arial"/>
        <family val="2"/>
      </rPr>
      <t xml:space="preserve">2b. </t>
    </r>
    <r>
      <rPr>
        <sz val="11"/>
        <color theme="1"/>
        <rFont val="Arial"/>
        <family val="2"/>
      </rPr>
      <t>Emergency Repair Services (response and/or service provided within 4 hours of notification to Contractor, refer to Appendix B, Statement of Work, Paragraph 9.3):</t>
    </r>
  </si>
  <si>
    <t xml:space="preserve"> HOURLY RATE SECTION - TOTAL (2a + 2b + 2c)</t>
  </si>
  <si>
    <t>Public Health Laboratories (PHL) Section (Exhibit 2A)</t>
  </si>
  <si>
    <t>Community Health Services (CHS) Section (Exhibit 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</si>
</sst>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000"/>
    <numFmt numFmtId="165" formatCode="0.0"/>
    <numFmt numFmtId="166" formatCode="0.0;[Red]0.0"/>
    <numFmt numFmtId="167" formatCode="###0;###0"/>
  </numFmts>
  <fonts count="15" x14ac:knownFonts="1">
    <font>
      <sz val="11"/>
      <color theme="1"/>
      <name val="Calibri"/>
      <family val="2"/>
      <scheme val="minor"/>
    </font>
    <font>
      <sz val="11"/>
      <color theme="1"/>
      <name val="Arial"/>
      <family val="2"/>
    </font>
    <font>
      <sz val="10"/>
      <color rgb="FF000000"/>
      <name val="Times New Roman"/>
      <family val="1"/>
    </font>
    <font>
      <b/>
      <sz val="11"/>
      <color theme="1"/>
      <name val="Arial"/>
      <family val="2"/>
    </font>
    <font>
      <sz val="11"/>
      <name val="Arial"/>
      <family val="2"/>
    </font>
    <font>
      <sz val="10"/>
      <name val="Arial"/>
      <family val="2"/>
    </font>
    <font>
      <b/>
      <sz val="11"/>
      <name val="Arial"/>
      <family val="2"/>
    </font>
    <font>
      <sz val="9"/>
      <name val="Arial"/>
      <family val="2"/>
    </font>
    <font>
      <sz val="11"/>
      <color theme="1"/>
      <name val="Calibri"/>
      <family val="2"/>
      <scheme val="minor"/>
    </font>
    <font>
      <sz val="11"/>
      <color rgb="FF9C6500"/>
      <name val="Calibri"/>
      <family val="2"/>
      <scheme val="minor"/>
    </font>
    <font>
      <b/>
      <sz val="10"/>
      <color theme="1"/>
      <name val="Arial"/>
      <family val="2"/>
    </font>
    <font>
      <sz val="11"/>
      <color rgb="FFFF0000"/>
      <name val="Arial"/>
      <family val="2"/>
    </font>
    <font>
      <sz val="10"/>
      <color theme="1"/>
      <name val="Arial"/>
      <family val="2"/>
    </font>
    <font>
      <sz val="11"/>
      <name val="Calibri"/>
      <family val="2"/>
      <scheme val="minor"/>
    </font>
    <font>
      <b/>
      <sz val="11"/>
      <color rgb="FFFF0000"/>
      <name val="Arial"/>
      <family val="2"/>
    </font>
  </fonts>
  <fills count="14">
    <fill>
      <patternFill patternType="none"/>
    </fill>
    <fill>
      <patternFill patternType="gray125"/>
    </fill>
    <fill>
      <patternFill patternType="solid">
        <fgColor theme="6"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solid">
        <fgColor rgb="FFFFEB9C"/>
      </patternFill>
    </fill>
    <fill>
      <patternFill patternType="solid">
        <fgColor theme="3"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s>
  <cellStyleXfs count="4">
    <xf numFmtId="0" fontId="0" fillId="0" borderId="0"/>
    <xf numFmtId="0" fontId="2" fillId="0" borderId="0"/>
    <xf numFmtId="44" fontId="8" fillId="0" borderId="0" applyFont="0" applyFill="0" applyBorder="0" applyAlignment="0" applyProtection="0"/>
    <xf numFmtId="0" fontId="9" fillId="6" borderId="0" applyNumberFormat="0" applyBorder="0" applyAlignment="0" applyProtection="0"/>
  </cellStyleXfs>
  <cellXfs count="302">
    <xf numFmtId="0" fontId="0" fillId="0" borderId="0" xfId="0"/>
    <xf numFmtId="165" fontId="4" fillId="0" borderId="1" xfId="0" applyNumberFormat="1" applyFont="1" applyBorder="1" applyAlignment="1">
      <alignment horizontal="center"/>
    </xf>
    <xf numFmtId="165" fontId="4" fillId="0" borderId="1" xfId="0" applyNumberFormat="1" applyFont="1" applyFill="1" applyBorder="1" applyAlignment="1">
      <alignment horizontal="center"/>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wrapText="1"/>
    </xf>
    <xf numFmtId="0" fontId="6" fillId="3" borderId="1" xfId="0" applyFont="1" applyFill="1" applyBorder="1" applyAlignment="1">
      <alignment horizontal="left" vertical="center" wrapText="1"/>
    </xf>
    <xf numFmtId="0" fontId="4" fillId="0" borderId="1" xfId="0" applyFont="1" applyBorder="1" applyAlignment="1">
      <alignment horizontal="center" vertical="center"/>
    </xf>
    <xf numFmtId="0" fontId="6" fillId="3" borderId="1" xfId="0" applyFont="1" applyFill="1" applyBorder="1" applyAlignment="1">
      <alignment horizontal="center"/>
    </xf>
    <xf numFmtId="0" fontId="4" fillId="3" borderId="1" xfId="0" applyFont="1" applyFill="1" applyBorder="1" applyAlignment="1">
      <alignment horizontal="center"/>
    </xf>
    <xf numFmtId="165" fontId="4"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6" fillId="0" borderId="1" xfId="0" applyFont="1" applyBorder="1" applyAlignment="1">
      <alignment horizontal="left" vertical="center" wrapText="1"/>
    </xf>
    <xf numFmtId="0" fontId="3" fillId="3" borderId="1" xfId="0" applyFont="1" applyFill="1" applyBorder="1" applyAlignment="1">
      <alignment horizontal="left" wrapText="1"/>
    </xf>
    <xf numFmtId="0" fontId="3" fillId="4" borderId="1" xfId="0" applyFont="1" applyFill="1" applyBorder="1" applyAlignment="1">
      <alignment horizontal="center" vertical="center" wrapText="1"/>
    </xf>
    <xf numFmtId="0" fontId="4" fillId="0" borderId="0" xfId="0" applyFont="1" applyBorder="1"/>
    <xf numFmtId="0" fontId="4" fillId="0" borderId="0" xfId="0" applyFont="1" applyFill="1" applyBorder="1"/>
    <xf numFmtId="0" fontId="4" fillId="0" borderId="0" xfId="0" applyFont="1" applyBorder="1" applyAlignment="1">
      <alignment horizontal="center"/>
    </xf>
    <xf numFmtId="0" fontId="4" fillId="0" borderId="8" xfId="0" applyFont="1" applyFill="1" applyBorder="1" applyAlignment="1">
      <alignment horizontal="left" vertical="center" wrapText="1"/>
    </xf>
    <xf numFmtId="0" fontId="4" fillId="0" borderId="8" xfId="0" applyFont="1" applyFill="1" applyBorder="1"/>
    <xf numFmtId="0" fontId="6" fillId="0" borderId="9" xfId="0" applyFont="1" applyBorder="1" applyAlignment="1">
      <alignment horizontal="left" vertical="center" wrapText="1"/>
    </xf>
    <xf numFmtId="0" fontId="6" fillId="3" borderId="8" xfId="0" applyFont="1" applyFill="1" applyBorder="1" applyAlignment="1">
      <alignment horizontal="left" vertical="center" wrapText="1"/>
    </xf>
    <xf numFmtId="0" fontId="4" fillId="0" borderId="8" xfId="0" applyFont="1" applyBorder="1"/>
    <xf numFmtId="44" fontId="4" fillId="0" borderId="9" xfId="0" applyNumberFormat="1" applyFont="1" applyBorder="1"/>
    <xf numFmtId="44" fontId="4" fillId="5" borderId="9" xfId="0" applyNumberFormat="1" applyFont="1" applyFill="1" applyBorder="1"/>
    <xf numFmtId="44" fontId="4" fillId="0" borderId="9" xfId="0" applyNumberFormat="1" applyFont="1" applyFill="1" applyBorder="1"/>
    <xf numFmtId="0" fontId="4" fillId="0" borderId="8" xfId="0" applyFont="1" applyFill="1" applyBorder="1" applyAlignment="1"/>
    <xf numFmtId="0" fontId="6" fillId="3" borderId="8" xfId="0" applyFont="1" applyFill="1" applyBorder="1" applyAlignment="1">
      <alignment horizontal="right"/>
    </xf>
    <xf numFmtId="0" fontId="6" fillId="3" borderId="1" xfId="0" applyFont="1" applyFill="1" applyBorder="1" applyAlignment="1">
      <alignment horizontal="right"/>
    </xf>
    <xf numFmtId="0" fontId="4" fillId="3" borderId="9" xfId="0" applyFont="1" applyFill="1" applyBorder="1"/>
    <xf numFmtId="0" fontId="5" fillId="0" borderId="8" xfId="0" applyFont="1" applyBorder="1"/>
    <xf numFmtId="0" fontId="5" fillId="0" borderId="8" xfId="0" applyFont="1" applyBorder="1" applyAlignment="1">
      <alignment wrapText="1"/>
    </xf>
    <xf numFmtId="0" fontId="5" fillId="0" borderId="8" xfId="0" applyFont="1" applyFill="1" applyBorder="1"/>
    <xf numFmtId="0" fontId="6" fillId="3" borderId="8" xfId="0" applyFont="1" applyFill="1" applyBorder="1" applyAlignment="1">
      <alignment horizontal="left"/>
    </xf>
    <xf numFmtId="0" fontId="4" fillId="0" borderId="8" xfId="0" applyFont="1" applyFill="1" applyBorder="1" applyAlignment="1">
      <alignment horizontal="left"/>
    </xf>
    <xf numFmtId="0" fontId="4" fillId="3" borderId="8" xfId="0" applyFont="1" applyFill="1" applyBorder="1" applyAlignment="1">
      <alignment horizontal="left"/>
    </xf>
    <xf numFmtId="0" fontId="6" fillId="0" borderId="8" xfId="0" applyFont="1" applyBorder="1" applyAlignment="1">
      <alignment horizontal="left" vertical="center" wrapText="1"/>
    </xf>
    <xf numFmtId="0" fontId="6" fillId="3" borderId="9" xfId="0" applyFont="1" applyFill="1" applyBorder="1" applyAlignment="1">
      <alignment horizontal="right"/>
    </xf>
    <xf numFmtId="0" fontId="4" fillId="3" borderId="8" xfId="0" applyFont="1" applyFill="1" applyBorder="1" applyAlignment="1">
      <alignment horizontal="center"/>
    </xf>
    <xf numFmtId="0" fontId="3" fillId="3" borderId="8" xfId="0" applyFont="1" applyFill="1" applyBorder="1" applyAlignment="1">
      <alignment horizontal="left" wrapText="1"/>
    </xf>
    <xf numFmtId="0" fontId="3" fillId="4" borderId="9" xfId="0" applyFont="1" applyFill="1" applyBorder="1" applyAlignment="1">
      <alignment horizontal="center" vertical="center" wrapText="1"/>
    </xf>
    <xf numFmtId="44" fontId="4" fillId="0" borderId="9" xfId="0" applyNumberFormat="1" applyFont="1" applyFill="1" applyBorder="1" applyAlignment="1">
      <alignment wrapText="1"/>
    </xf>
    <xf numFmtId="0" fontId="6" fillId="3" borderId="9" xfId="0" applyFont="1" applyFill="1" applyBorder="1" applyAlignment="1">
      <alignment vertical="center" wrapText="1"/>
    </xf>
    <xf numFmtId="44" fontId="4" fillId="0" borderId="9" xfId="0" applyNumberFormat="1" applyFont="1" applyBorder="1" applyAlignment="1"/>
    <xf numFmtId="44" fontId="4" fillId="5" borderId="9" xfId="0" applyNumberFormat="1" applyFont="1" applyFill="1" applyBorder="1" applyAlignment="1"/>
    <xf numFmtId="44" fontId="4" fillId="0" borderId="9" xfId="0" applyNumberFormat="1" applyFont="1" applyFill="1" applyBorder="1" applyAlignment="1"/>
    <xf numFmtId="44" fontId="6" fillId="3" borderId="9" xfId="0" applyNumberFormat="1" applyFont="1" applyFill="1" applyBorder="1" applyAlignment="1"/>
    <xf numFmtId="44" fontId="4" fillId="3" borderId="9" xfId="0" applyNumberFormat="1" applyFont="1" applyFill="1" applyBorder="1" applyAlignment="1"/>
    <xf numFmtId="0" fontId="4" fillId="3" borderId="9" xfId="0" applyFont="1" applyFill="1" applyBorder="1" applyAlignment="1">
      <alignment horizontal="center"/>
    </xf>
    <xf numFmtId="44" fontId="6" fillId="3" borderId="9" xfId="0" applyNumberFormat="1" applyFont="1" applyFill="1" applyBorder="1" applyAlignment="1">
      <alignment horizontal="center"/>
    </xf>
    <xf numFmtId="1" fontId="6" fillId="0" borderId="1" xfId="0" applyNumberFormat="1" applyFont="1" applyBorder="1" applyAlignment="1">
      <alignment horizontal="left" vertical="center" wrapText="1"/>
    </xf>
    <xf numFmtId="1" fontId="4" fillId="0" borderId="1" xfId="0" applyNumberFormat="1" applyFont="1" applyFill="1" applyBorder="1" applyAlignment="1">
      <alignment horizontal="center"/>
    </xf>
    <xf numFmtId="1" fontId="6" fillId="3" borderId="1" xfId="0" applyNumberFormat="1" applyFont="1" applyFill="1" applyBorder="1" applyAlignment="1">
      <alignment horizontal="left" vertical="center" wrapText="1"/>
    </xf>
    <xf numFmtId="1" fontId="4" fillId="0" borderId="1" xfId="0" applyNumberFormat="1" applyFont="1" applyBorder="1" applyAlignment="1">
      <alignment horizontal="center"/>
    </xf>
    <xf numFmtId="1" fontId="6" fillId="3" borderId="1" xfId="0" applyNumberFormat="1" applyFont="1" applyFill="1" applyBorder="1" applyAlignment="1">
      <alignment horizontal="right"/>
    </xf>
    <xf numFmtId="1" fontId="4" fillId="3" borderId="1" xfId="0" applyNumberFormat="1" applyFont="1" applyFill="1" applyBorder="1" applyAlignment="1">
      <alignment horizontal="center"/>
    </xf>
    <xf numFmtId="1" fontId="6" fillId="3" borderId="1" xfId="0" applyNumberFormat="1" applyFont="1" applyFill="1" applyBorder="1" applyAlignment="1">
      <alignment horizontal="center"/>
    </xf>
    <xf numFmtId="1" fontId="4" fillId="0" borderId="0" xfId="0" applyNumberFormat="1" applyFont="1" applyBorder="1"/>
    <xf numFmtId="1" fontId="3" fillId="4" borderId="1" xfId="0" applyNumberFormat="1" applyFont="1" applyFill="1" applyBorder="1" applyAlignment="1">
      <alignment horizontal="center" vertical="center" wrapText="1"/>
    </xf>
    <xf numFmtId="1" fontId="3" fillId="3" borderId="1" xfId="0" applyNumberFormat="1" applyFont="1" applyFill="1" applyBorder="1" applyAlignment="1">
      <alignment horizontal="left" wrapText="1"/>
    </xf>
    <xf numFmtId="0" fontId="6" fillId="0" borderId="4" xfId="0" applyFont="1" applyFill="1" applyBorder="1" applyAlignment="1">
      <alignment horizontal="left" vertical="center" wrapText="1"/>
    </xf>
    <xf numFmtId="0" fontId="6" fillId="0" borderId="13" xfId="0" applyFont="1" applyFill="1" applyBorder="1" applyAlignment="1">
      <alignment wrapText="1"/>
    </xf>
    <xf numFmtId="0" fontId="6" fillId="0" borderId="13" xfId="0" applyFont="1" applyFill="1" applyBorder="1" applyAlignment="1">
      <alignment horizontal="left" wrapText="1"/>
    </xf>
    <xf numFmtId="0" fontId="6" fillId="0" borderId="13" xfId="0" applyFont="1" applyFill="1" applyBorder="1" applyAlignment="1">
      <alignment horizontal="left" vertic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1" fontId="6" fillId="4" borderId="6" xfId="0" applyNumberFormat="1" applyFont="1" applyFill="1" applyBorder="1" applyAlignment="1">
      <alignment horizontal="center" wrapText="1"/>
    </xf>
    <xf numFmtId="0" fontId="6" fillId="4" borderId="7" xfId="0" applyFont="1" applyFill="1" applyBorder="1" applyAlignment="1">
      <alignment horizontal="center" wrapText="1"/>
    </xf>
    <xf numFmtId="0" fontId="4" fillId="0" borderId="0" xfId="0" applyFont="1" applyBorder="1" applyAlignment="1"/>
    <xf numFmtId="44" fontId="0" fillId="0" borderId="0" xfId="0" applyNumberFormat="1"/>
    <xf numFmtId="0" fontId="0" fillId="0" borderId="0" xfId="0" applyAlignment="1">
      <alignment vertical="center"/>
    </xf>
    <xf numFmtId="0" fontId="4" fillId="0" borderId="0" xfId="0" applyFont="1" applyBorder="1" applyAlignment="1">
      <alignment vertical="center"/>
    </xf>
    <xf numFmtId="0" fontId="7"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xf>
    <xf numFmtId="167"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1" fontId="11" fillId="0" borderId="0" xfId="0" applyNumberFormat="1" applyFont="1" applyBorder="1" applyAlignment="1">
      <alignment horizontal="left" vertical="center"/>
    </xf>
    <xf numFmtId="0" fontId="11" fillId="0" borderId="0" xfId="3" applyFont="1" applyFill="1" applyBorder="1" applyAlignment="1">
      <alignment horizontal="center" vertical="center"/>
    </xf>
    <xf numFmtId="1" fontId="11" fillId="0" borderId="0" xfId="0" applyNumberFormat="1" applyFont="1" applyFill="1" applyBorder="1" applyAlignment="1">
      <alignment horizontal="left" vertical="center"/>
    </xf>
    <xf numFmtId="0" fontId="11" fillId="0" borderId="0" xfId="0" applyFont="1" applyBorder="1"/>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0" fontId="1" fillId="0" borderId="0" xfId="0" applyFont="1" applyBorder="1"/>
    <xf numFmtId="0" fontId="1" fillId="0" borderId="0" xfId="0" applyFont="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0" xfId="0" applyFont="1" applyFill="1" applyBorder="1"/>
    <xf numFmtId="0" fontId="3" fillId="0" borderId="0" xfId="0" applyFont="1" applyBorder="1"/>
    <xf numFmtId="0" fontId="11" fillId="0" borderId="0" xfId="0" applyFont="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Fill="1" applyBorder="1" applyAlignment="1">
      <alignment horizontal="left" wrapText="1"/>
    </xf>
    <xf numFmtId="0" fontId="1" fillId="0" borderId="0" xfId="0" applyFont="1" applyBorder="1" applyAlignment="1">
      <alignment horizontal="left"/>
    </xf>
    <xf numFmtId="0" fontId="3" fillId="0" borderId="25" xfId="0" applyFont="1" applyBorder="1" applyAlignment="1">
      <alignment horizontal="left" vertical="center"/>
    </xf>
    <xf numFmtId="0" fontId="1" fillId="0" borderId="19" xfId="0" applyFont="1" applyBorder="1" applyAlignment="1">
      <alignment horizontal="left" vertical="center"/>
    </xf>
    <xf numFmtId="0" fontId="1" fillId="0" borderId="19" xfId="0" applyFont="1" applyBorder="1" applyAlignment="1">
      <alignment horizontal="left" vertical="center" wrapText="1"/>
    </xf>
    <xf numFmtId="0" fontId="4" fillId="0" borderId="8" xfId="0" applyFont="1" applyBorder="1" applyAlignment="1">
      <alignment horizontal="left" vertical="center"/>
    </xf>
    <xf numFmtId="0" fontId="4" fillId="0" borderId="28" xfId="0" applyFont="1" applyFill="1" applyBorder="1" applyAlignment="1">
      <alignment horizontal="center" vertical="center"/>
    </xf>
    <xf numFmtId="0" fontId="4" fillId="0" borderId="25" xfId="0" applyFont="1" applyBorder="1" applyAlignment="1">
      <alignment horizontal="left" vertical="center"/>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wrapText="1"/>
    </xf>
    <xf numFmtId="0" fontId="4" fillId="0" borderId="37" xfId="0" applyFont="1" applyBorder="1" applyAlignment="1">
      <alignment horizontal="center" vertical="center"/>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4" fillId="0" borderId="37" xfId="0" applyFont="1" applyFill="1" applyBorder="1" applyAlignment="1">
      <alignment horizontal="left" vertical="center" wrapText="1"/>
    </xf>
    <xf numFmtId="167" fontId="4" fillId="0" borderId="37" xfId="0" applyNumberFormat="1"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8" xfId="0" applyFont="1" applyFill="1" applyBorder="1" applyAlignment="1">
      <alignment horizontal="left" vertical="center"/>
    </xf>
    <xf numFmtId="0" fontId="4" fillId="0" borderId="37" xfId="0" applyNumberFormat="1" applyFont="1" applyBorder="1" applyAlignment="1">
      <alignment horizontal="left" vertical="center"/>
    </xf>
    <xf numFmtId="0" fontId="6" fillId="0" borderId="33" xfId="0" applyFont="1" applyFill="1" applyBorder="1" applyAlignment="1">
      <alignment horizontal="right" vertical="center" wrapText="1"/>
    </xf>
    <xf numFmtId="0" fontId="6" fillId="0" borderId="34" xfId="0" applyFont="1" applyFill="1" applyBorder="1" applyAlignment="1">
      <alignment horizontal="center" vertical="center"/>
    </xf>
    <xf numFmtId="0" fontId="4" fillId="0" borderId="8" xfId="0" applyFont="1" applyFill="1" applyBorder="1" applyAlignment="1">
      <alignment vertical="center"/>
    </xf>
    <xf numFmtId="0" fontId="4" fillId="0" borderId="36" xfId="0" applyFont="1" applyFill="1" applyBorder="1" applyAlignment="1">
      <alignment horizontal="left" vertical="center" wrapText="1"/>
    </xf>
    <xf numFmtId="0" fontId="6" fillId="0" borderId="37"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36" xfId="0" applyFont="1" applyBorder="1"/>
    <xf numFmtId="0" fontId="1" fillId="0" borderId="8" xfId="0" applyFont="1" applyBorder="1"/>
    <xf numFmtId="0" fontId="6" fillId="0" borderId="0" xfId="0" applyFont="1" applyBorder="1" applyAlignment="1">
      <alignment horizontal="left"/>
    </xf>
    <xf numFmtId="44" fontId="6" fillId="0" borderId="0" xfId="2" applyFont="1" applyFill="1" applyBorder="1" applyAlignment="1">
      <alignment wrapText="1"/>
    </xf>
    <xf numFmtId="44" fontId="3" fillId="8" borderId="7" xfId="2" applyFont="1" applyFill="1" applyBorder="1" applyAlignment="1">
      <alignment horizontal="center" vertical="center" wrapText="1"/>
    </xf>
    <xf numFmtId="44" fontId="4" fillId="0" borderId="38" xfId="2" applyFont="1" applyBorder="1" applyAlignment="1">
      <alignment vertical="center"/>
    </xf>
    <xf numFmtId="44" fontId="4" fillId="0" borderId="9" xfId="2" applyFont="1" applyBorder="1" applyAlignment="1">
      <alignment vertical="center"/>
    </xf>
    <xf numFmtId="44" fontId="11" fillId="0" borderId="0" xfId="2" applyFont="1" applyBorder="1" applyAlignment="1">
      <alignment vertical="center"/>
    </xf>
    <xf numFmtId="44" fontId="1" fillId="0" borderId="26" xfId="2" applyFont="1" applyBorder="1" applyAlignment="1">
      <alignment vertical="center"/>
    </xf>
    <xf numFmtId="44" fontId="4" fillId="0" borderId="9" xfId="2" applyFont="1" applyFill="1" applyBorder="1" applyAlignment="1">
      <alignment vertical="center" wrapText="1"/>
    </xf>
    <xf numFmtId="44" fontId="6" fillId="0" borderId="35" xfId="2" applyFont="1" applyFill="1" applyBorder="1" applyAlignment="1">
      <alignment vertical="center" wrapText="1"/>
    </xf>
    <xf numFmtId="44" fontId="4" fillId="0" borderId="26" xfId="2" applyFont="1" applyFill="1" applyBorder="1" applyAlignment="1">
      <alignment vertical="center" wrapText="1"/>
    </xf>
    <xf numFmtId="44" fontId="4" fillId="0" borderId="29" xfId="2" applyFont="1" applyFill="1" applyBorder="1" applyAlignment="1">
      <alignment vertical="center" wrapText="1"/>
    </xf>
    <xf numFmtId="44" fontId="4" fillId="0" borderId="38" xfId="2" applyFont="1" applyFill="1" applyBorder="1" applyAlignment="1">
      <alignment vertical="center" wrapText="1"/>
    </xf>
    <xf numFmtId="44" fontId="11" fillId="0" borderId="0" xfId="2" applyFont="1" applyFill="1" applyBorder="1" applyAlignment="1">
      <alignment vertical="center"/>
    </xf>
    <xf numFmtId="44" fontId="1" fillId="0" borderId="0" xfId="2" applyFont="1" applyBorder="1" applyAlignment="1"/>
    <xf numFmtId="166" fontId="6" fillId="9" borderId="10" xfId="0" applyNumberFormat="1" applyFont="1" applyFill="1" applyBorder="1" applyAlignment="1">
      <alignment horizontal="center" vertical="center"/>
    </xf>
    <xf numFmtId="44" fontId="6" fillId="9" borderId="10" xfId="0" applyNumberFormat="1" applyFont="1" applyFill="1" applyBorder="1" applyAlignment="1">
      <alignment horizontal="center" vertical="center"/>
    </xf>
    <xf numFmtId="1" fontId="6" fillId="9" borderId="10" xfId="0" applyNumberFormat="1" applyFont="1" applyFill="1" applyBorder="1" applyAlignment="1">
      <alignment horizontal="center" vertical="center"/>
    </xf>
    <xf numFmtId="44" fontId="6" fillId="9" borderId="11" xfId="0" applyNumberFormat="1" applyFont="1" applyFill="1" applyBorder="1" applyAlignment="1">
      <alignment vertical="center"/>
    </xf>
    <xf numFmtId="1" fontId="6" fillId="10" borderId="43" xfId="0" applyNumberFormat="1" applyFont="1" applyFill="1" applyBorder="1" applyAlignment="1">
      <alignment horizontal="center" vertical="center"/>
    </xf>
    <xf numFmtId="0" fontId="6" fillId="0" borderId="30" xfId="0" applyFont="1" applyFill="1" applyBorder="1" applyAlignment="1">
      <alignment horizontal="left" vertical="center" wrapText="1"/>
    </xf>
    <xf numFmtId="1" fontId="6" fillId="0" borderId="0" xfId="0" applyNumberFormat="1" applyFont="1" applyFill="1" applyBorder="1" applyAlignment="1">
      <alignment wrapText="1"/>
    </xf>
    <xf numFmtId="1" fontId="3" fillId="8" borderId="6" xfId="0" applyNumberFormat="1" applyFont="1" applyFill="1" applyBorder="1" applyAlignment="1">
      <alignment horizontal="center" vertical="center" wrapText="1"/>
    </xf>
    <xf numFmtId="1" fontId="1" fillId="0" borderId="19" xfId="0" applyNumberFormat="1" applyFont="1" applyBorder="1" applyAlignment="1">
      <alignment horizontal="left" vertical="center"/>
    </xf>
    <xf numFmtId="1" fontId="4" fillId="0" borderId="1"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wrapText="1"/>
    </xf>
    <xf numFmtId="1" fontId="4" fillId="0" borderId="28" xfId="0" applyNumberFormat="1" applyFont="1" applyFill="1" applyBorder="1" applyAlignment="1">
      <alignment horizontal="center" vertical="center" wrapText="1"/>
    </xf>
    <xf numFmtId="1" fontId="4" fillId="0" borderId="37" xfId="0" applyNumberFormat="1" applyFont="1" applyFill="1" applyBorder="1" applyAlignment="1">
      <alignment horizontal="center" vertical="center" wrapText="1"/>
    </xf>
    <xf numFmtId="1" fontId="1" fillId="0" borderId="0" xfId="0" applyNumberFormat="1" applyFont="1" applyBorder="1" applyAlignment="1">
      <alignment horizontal="left" vertical="center"/>
    </xf>
    <xf numFmtId="1" fontId="3" fillId="11" borderId="6" xfId="0" applyNumberFormat="1" applyFont="1" applyFill="1" applyBorder="1" applyAlignment="1">
      <alignment horizontal="center" vertical="center" wrapText="1"/>
    </xf>
    <xf numFmtId="0" fontId="4" fillId="0" borderId="0" xfId="0" applyFont="1" applyBorder="1" applyAlignment="1">
      <alignment wrapText="1"/>
    </xf>
    <xf numFmtId="0" fontId="6" fillId="4" borderId="6" xfId="0"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Border="1" applyAlignment="1">
      <alignment horizontal="left"/>
    </xf>
    <xf numFmtId="0" fontId="6" fillId="3" borderId="1" xfId="0" applyFont="1" applyFill="1" applyBorder="1" applyAlignment="1">
      <alignment horizontal="left"/>
    </xf>
    <xf numFmtId="0" fontId="4" fillId="0" borderId="1" xfId="0" applyFont="1" applyFill="1" applyBorder="1" applyAlignment="1">
      <alignment horizontal="left"/>
    </xf>
    <xf numFmtId="0" fontId="5" fillId="0" borderId="1" xfId="0" applyFont="1" applyFill="1" applyBorder="1" applyAlignment="1">
      <alignment horizontal="left"/>
    </xf>
    <xf numFmtId="0" fontId="4" fillId="3" borderId="1" xfId="0" applyFont="1" applyFill="1" applyBorder="1" applyAlignment="1">
      <alignment horizontal="left"/>
    </xf>
    <xf numFmtId="0" fontId="4" fillId="0" borderId="0" xfId="0" applyFont="1" applyBorder="1" applyAlignment="1">
      <alignment horizontal="left"/>
    </xf>
    <xf numFmtId="164" fontId="4" fillId="0" borderId="1" xfId="0" applyNumberFormat="1" applyFont="1" applyFill="1" applyBorder="1" applyAlignment="1">
      <alignment horizontal="left" vertical="center"/>
    </xf>
    <xf numFmtId="0" fontId="3" fillId="8" borderId="6"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1" fillId="0" borderId="37" xfId="0" applyFont="1" applyBorder="1" applyAlignment="1">
      <alignment horizontal="left" wrapText="1"/>
    </xf>
    <xf numFmtId="0" fontId="1" fillId="0" borderId="1" xfId="0" applyFont="1" applyBorder="1" applyAlignment="1">
      <alignment horizontal="left" wrapText="1"/>
    </xf>
    <xf numFmtId="0" fontId="1" fillId="0" borderId="0" xfId="0" applyFont="1" applyBorder="1" applyAlignment="1">
      <alignment horizontal="left" wrapText="1"/>
    </xf>
    <xf numFmtId="1" fontId="1" fillId="0" borderId="1" xfId="0" applyNumberFormat="1" applyFont="1" applyFill="1" applyBorder="1" applyAlignment="1">
      <alignment horizontal="center" wrapText="1"/>
    </xf>
    <xf numFmtId="1" fontId="1" fillId="0" borderId="1" xfId="0" applyNumberFormat="1" applyFont="1" applyFill="1" applyBorder="1" applyAlignment="1">
      <alignment horizontal="center"/>
    </xf>
    <xf numFmtId="44" fontId="1" fillId="0" borderId="9" xfId="2" applyNumberFormat="1" applyFont="1" applyFill="1" applyBorder="1" applyAlignment="1">
      <alignment wrapText="1"/>
    </xf>
    <xf numFmtId="44" fontId="3" fillId="3" borderId="9" xfId="0" applyNumberFormat="1" applyFont="1" applyFill="1" applyBorder="1" applyAlignment="1">
      <alignment wrapText="1"/>
    </xf>
    <xf numFmtId="1" fontId="3" fillId="9" borderId="17" xfId="0" applyNumberFormat="1" applyFont="1" applyFill="1" applyBorder="1" applyAlignment="1">
      <alignment horizontal="center" vertical="center" wrapText="1"/>
    </xf>
    <xf numFmtId="44" fontId="3" fillId="9" borderId="11" xfId="2" applyNumberFormat="1" applyFont="1" applyFill="1" applyBorder="1" applyAlignment="1">
      <alignment vertical="center" wrapText="1"/>
    </xf>
    <xf numFmtId="44" fontId="6" fillId="0" borderId="0" xfId="0" applyNumberFormat="1" applyFont="1" applyFill="1" applyBorder="1" applyAlignment="1">
      <alignment horizontal="right" wrapText="1"/>
    </xf>
    <xf numFmtId="44" fontId="3" fillId="8" borderId="6" xfId="0" applyNumberFormat="1" applyFont="1" applyFill="1" applyBorder="1" applyAlignment="1">
      <alignment horizontal="center" vertical="center" wrapText="1"/>
    </xf>
    <xf numFmtId="44" fontId="6" fillId="10" borderId="43" xfId="0" applyNumberFormat="1" applyFont="1" applyFill="1" applyBorder="1" applyAlignment="1">
      <alignment horizontal="center" vertical="center"/>
    </xf>
    <xf numFmtId="44" fontId="11" fillId="0" borderId="0" xfId="0" applyNumberFormat="1" applyFont="1" applyBorder="1" applyAlignment="1">
      <alignment horizontal="right" vertical="center"/>
    </xf>
    <xf numFmtId="44" fontId="3" fillId="11" borderId="6" xfId="0" applyNumberFormat="1" applyFont="1" applyFill="1" applyBorder="1" applyAlignment="1">
      <alignment horizontal="center" vertical="center" wrapText="1"/>
    </xf>
    <xf numFmtId="44" fontId="11" fillId="0" borderId="0" xfId="0" applyNumberFormat="1" applyFont="1" applyFill="1" applyBorder="1" applyAlignment="1">
      <alignment horizontal="right" vertical="center"/>
    </xf>
    <xf numFmtId="44" fontId="11" fillId="0" borderId="0" xfId="0" applyNumberFormat="1" applyFont="1" applyFill="1" applyBorder="1" applyAlignment="1">
      <alignment horizontal="right" vertical="center" wrapText="1"/>
    </xf>
    <xf numFmtId="44" fontId="1" fillId="0" borderId="0" xfId="0" applyNumberFormat="1" applyFont="1" applyBorder="1" applyAlignment="1">
      <alignment horizontal="right" vertical="center"/>
    </xf>
    <xf numFmtId="0" fontId="6" fillId="13" borderId="33" xfId="0" applyFont="1" applyFill="1" applyBorder="1" applyAlignment="1">
      <alignment horizontal="right" vertical="center"/>
    </xf>
    <xf numFmtId="0" fontId="6" fillId="13" borderId="34" xfId="0" applyFont="1" applyFill="1" applyBorder="1" applyAlignment="1">
      <alignment horizontal="left" vertical="center"/>
    </xf>
    <xf numFmtId="0" fontId="6" fillId="13" borderId="34" xfId="0" applyFont="1" applyFill="1" applyBorder="1" applyAlignment="1">
      <alignment horizontal="left" vertical="center" wrapText="1"/>
    </xf>
    <xf numFmtId="1" fontId="6" fillId="13" borderId="34" xfId="0" applyNumberFormat="1" applyFont="1" applyFill="1" applyBorder="1" applyAlignment="1">
      <alignment horizontal="center" vertical="center" wrapText="1"/>
    </xf>
    <xf numFmtId="44" fontId="6" fillId="13" borderId="34" xfId="0" applyNumberFormat="1" applyFont="1" applyFill="1" applyBorder="1" applyAlignment="1">
      <alignment horizontal="right" vertical="center"/>
    </xf>
    <xf numFmtId="0" fontId="6" fillId="13" borderId="34" xfId="0" applyFont="1" applyFill="1" applyBorder="1" applyAlignment="1">
      <alignment horizontal="center" vertical="center"/>
    </xf>
    <xf numFmtId="44" fontId="6" fillId="13" borderId="35" xfId="2" applyFont="1" applyFill="1" applyBorder="1" applyAlignment="1">
      <alignment vertical="center" wrapText="1"/>
    </xf>
    <xf numFmtId="1" fontId="6" fillId="13" borderId="34" xfId="0" applyNumberFormat="1" applyFont="1" applyFill="1" applyBorder="1" applyAlignment="1">
      <alignment horizontal="center" vertical="center"/>
    </xf>
    <xf numFmtId="44" fontId="6" fillId="13" borderId="35" xfId="2" applyFont="1" applyFill="1" applyBorder="1" applyAlignment="1">
      <alignment vertical="center"/>
    </xf>
    <xf numFmtId="0" fontId="6" fillId="13" borderId="33" xfId="0" applyFont="1" applyFill="1" applyBorder="1" applyAlignment="1">
      <alignment horizontal="right" vertical="center" wrapText="1"/>
    </xf>
    <xf numFmtId="2" fontId="1" fillId="0" borderId="19" xfId="0" applyNumberFormat="1" applyFont="1" applyBorder="1" applyAlignment="1">
      <alignment horizontal="center" vertical="center"/>
    </xf>
    <xf numFmtId="2" fontId="1" fillId="0" borderId="1" xfId="0" applyNumberFormat="1" applyFont="1" applyBorder="1" applyAlignment="1">
      <alignment horizontal="center" vertical="center"/>
    </xf>
    <xf numFmtId="2" fontId="1" fillId="0" borderId="28" xfId="0" applyNumberFormat="1" applyFont="1" applyBorder="1" applyAlignment="1">
      <alignment horizontal="center" vertical="center"/>
    </xf>
    <xf numFmtId="2" fontId="6" fillId="10" borderId="43" xfId="0" applyNumberFormat="1" applyFont="1" applyFill="1" applyBorder="1" applyAlignment="1">
      <alignment horizontal="center" vertical="center"/>
    </xf>
    <xf numFmtId="0" fontId="11" fillId="0" borderId="4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10" borderId="40" xfId="0" applyFont="1" applyFill="1" applyBorder="1" applyAlignment="1">
      <alignment horizontal="left" vertical="center"/>
    </xf>
    <xf numFmtId="0" fontId="6" fillId="10" borderId="41" xfId="0" applyFont="1" applyFill="1" applyBorder="1" applyAlignment="1">
      <alignment horizontal="left" vertical="center"/>
    </xf>
    <xf numFmtId="0" fontId="6" fillId="10" borderId="45" xfId="0" applyFont="1" applyFill="1" applyBorder="1" applyAlignment="1">
      <alignment horizontal="left" vertical="center"/>
    </xf>
    <xf numFmtId="0" fontId="3" fillId="7" borderId="24" xfId="0" applyFont="1" applyFill="1" applyBorder="1" applyAlignment="1">
      <alignment horizontal="left" vertical="center"/>
    </xf>
    <xf numFmtId="0" fontId="3" fillId="7" borderId="13" xfId="0" applyFont="1" applyFill="1" applyBorder="1" applyAlignment="1">
      <alignment horizontal="left" vertical="center"/>
    </xf>
    <xf numFmtId="0" fontId="3" fillId="7" borderId="14" xfId="0" applyFont="1" applyFill="1" applyBorder="1" applyAlignment="1">
      <alignment horizontal="left" vertical="center"/>
    </xf>
    <xf numFmtId="44" fontId="6" fillId="10" borderId="44" xfId="0" applyNumberFormat="1" applyFont="1" applyFill="1" applyBorder="1" applyAlignment="1">
      <alignment horizontal="center" vertical="center"/>
    </xf>
    <xf numFmtId="44" fontId="6" fillId="10" borderId="42" xfId="0" applyNumberFormat="1" applyFont="1" applyFill="1" applyBorder="1" applyAlignment="1">
      <alignment horizontal="center" vertical="center"/>
    </xf>
    <xf numFmtId="0" fontId="3" fillId="10" borderId="40" xfId="0" applyFont="1" applyFill="1" applyBorder="1" applyAlignment="1">
      <alignment horizontal="left" vertical="center"/>
    </xf>
    <xf numFmtId="0" fontId="3" fillId="10" borderId="41" xfId="0" applyFont="1" applyFill="1" applyBorder="1" applyAlignment="1">
      <alignment horizontal="left" vertical="center"/>
    </xf>
    <xf numFmtId="0" fontId="3" fillId="10" borderId="45" xfId="0" applyFont="1" applyFill="1" applyBorder="1" applyAlignment="1">
      <alignment horizontal="left" vertical="center"/>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1" fillId="0" borderId="25" xfId="0" applyFont="1" applyBorder="1" applyAlignment="1">
      <alignment horizontal="left" vertical="center" wrapText="1"/>
    </xf>
    <xf numFmtId="0" fontId="1" fillId="0" borderId="19"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3" fillId="11" borderId="7" xfId="0" applyFont="1" applyFill="1" applyBorder="1" applyAlignment="1">
      <alignment horizontal="center" vertical="center" wrapText="1"/>
    </xf>
    <xf numFmtId="44" fontId="1" fillId="0" borderId="19" xfId="0" applyNumberFormat="1" applyFont="1" applyBorder="1" applyAlignment="1">
      <alignment horizontal="center" vertical="center"/>
    </xf>
    <xf numFmtId="44" fontId="1" fillId="0" borderId="26" xfId="0" applyNumberFormat="1" applyFont="1" applyBorder="1" applyAlignment="1">
      <alignment horizontal="center" vertical="center"/>
    </xf>
    <xf numFmtId="44" fontId="1" fillId="0" borderId="1" xfId="0" applyNumberFormat="1" applyFont="1" applyBorder="1" applyAlignment="1">
      <alignment horizontal="center" vertical="center"/>
    </xf>
    <xf numFmtId="44" fontId="1" fillId="0" borderId="9" xfId="0" applyNumberFormat="1" applyFont="1" applyBorder="1" applyAlignment="1">
      <alignment horizontal="center" vertical="center"/>
    </xf>
    <xf numFmtId="44" fontId="1" fillId="0" borderId="28" xfId="0" applyNumberFormat="1" applyFont="1" applyBorder="1" applyAlignment="1">
      <alignment horizontal="center" vertical="center"/>
    </xf>
    <xf numFmtId="44" fontId="1" fillId="0" borderId="29" xfId="0" applyNumberFormat="1" applyFont="1" applyBorder="1" applyAlignment="1">
      <alignment horizontal="center" vertical="center"/>
    </xf>
    <xf numFmtId="0" fontId="1" fillId="0" borderId="18" xfId="0" applyFont="1" applyFill="1" applyBorder="1" applyAlignment="1">
      <alignment horizontal="left"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3" fillId="4" borderId="18"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7" xfId="0" applyFont="1" applyFill="1" applyBorder="1" applyAlignment="1">
      <alignment horizontal="left" vertical="center" wrapText="1"/>
    </xf>
    <xf numFmtId="0" fontId="6" fillId="9" borderId="15" xfId="0" applyFont="1" applyFill="1" applyBorder="1" applyAlignment="1">
      <alignment horizontal="left" vertical="center"/>
    </xf>
    <xf numFmtId="0" fontId="6" fillId="9" borderId="16" xfId="0" applyFont="1" applyFill="1" applyBorder="1" applyAlignment="1">
      <alignment horizontal="left" vertical="center"/>
    </xf>
    <xf numFmtId="0" fontId="6" fillId="9" borderId="17" xfId="0" applyFont="1" applyFill="1" applyBorder="1" applyAlignment="1">
      <alignment horizontal="left" vertical="center"/>
    </xf>
    <xf numFmtId="0" fontId="3" fillId="2" borderId="22"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10" fillId="12" borderId="30" xfId="0" applyFont="1" applyFill="1" applyBorder="1" applyAlignment="1">
      <alignment horizontal="right" vertical="center"/>
    </xf>
    <xf numFmtId="0" fontId="10" fillId="12" borderId="31" xfId="0" applyFont="1" applyFill="1" applyBorder="1" applyAlignment="1">
      <alignment horizontal="right" vertical="center"/>
    </xf>
    <xf numFmtId="44" fontId="10" fillId="0" borderId="31" xfId="0" applyNumberFormat="1" applyFont="1" applyBorder="1" applyAlignment="1">
      <alignment vertical="center"/>
    </xf>
    <xf numFmtId="44" fontId="10" fillId="0" borderId="32" xfId="0" applyNumberFormat="1" applyFont="1" applyBorder="1" applyAlignment="1">
      <alignment vertical="center"/>
    </xf>
    <xf numFmtId="0" fontId="10" fillId="0" borderId="8" xfId="0" applyFont="1" applyBorder="1" applyAlignment="1">
      <alignment horizontal="right"/>
    </xf>
    <xf numFmtId="0" fontId="10" fillId="0" borderId="1" xfId="0" applyFont="1" applyBorder="1" applyAlignment="1">
      <alignment horizontal="right"/>
    </xf>
    <xf numFmtId="44" fontId="10" fillId="0" borderId="1" xfId="0" applyNumberFormat="1" applyFont="1" applyBorder="1"/>
    <xf numFmtId="44" fontId="10" fillId="0" borderId="9" xfId="0" applyNumberFormat="1" applyFont="1" applyBorder="1"/>
    <xf numFmtId="0" fontId="13" fillId="3" borderId="8" xfId="0" applyFont="1" applyFill="1" applyBorder="1"/>
    <xf numFmtId="0" fontId="13" fillId="3" borderId="1" xfId="0" applyFont="1" applyFill="1" applyBorder="1"/>
    <xf numFmtId="0" fontId="13" fillId="3" borderId="9" xfId="0" applyFont="1" applyFill="1" applyBorder="1"/>
    <xf numFmtId="0" fontId="10" fillId="2" borderId="18" xfId="0" applyFont="1" applyFill="1" applyBorder="1" applyAlignment="1">
      <alignment vertical="center"/>
    </xf>
    <xf numFmtId="0" fontId="10" fillId="2" borderId="2" xfId="0" applyFont="1" applyFill="1" applyBorder="1" applyAlignment="1">
      <alignment vertical="center"/>
    </xf>
    <xf numFmtId="0" fontId="10" fillId="2" borderId="46" xfId="0" applyFont="1" applyFill="1" applyBorder="1" applyAlignment="1">
      <alignment vertical="center"/>
    </xf>
    <xf numFmtId="0" fontId="12" fillId="0" borderId="8" xfId="0" applyFont="1" applyBorder="1"/>
    <xf numFmtId="0" fontId="12" fillId="0" borderId="1" xfId="0" applyFont="1" applyBorder="1"/>
    <xf numFmtId="0" fontId="13" fillId="3" borderId="27" xfId="0" applyFont="1" applyFill="1" applyBorder="1"/>
    <xf numFmtId="0" fontId="13" fillId="3" borderId="28" xfId="0" applyFont="1" applyFill="1" applyBorder="1"/>
    <xf numFmtId="0" fontId="13" fillId="3" borderId="29" xfId="0" applyFont="1" applyFill="1" applyBorder="1"/>
    <xf numFmtId="0" fontId="3" fillId="12" borderId="30" xfId="0" applyFont="1" applyFill="1" applyBorder="1" applyAlignment="1">
      <alignment horizontal="center" vertical="center"/>
    </xf>
    <xf numFmtId="0" fontId="3" fillId="12" borderId="31" xfId="0" applyFont="1" applyFill="1" applyBorder="1" applyAlignment="1">
      <alignment horizontal="center" vertical="center"/>
    </xf>
    <xf numFmtId="44" fontId="3" fillId="12" borderId="31" xfId="0" applyNumberFormat="1" applyFont="1" applyFill="1" applyBorder="1" applyAlignment="1">
      <alignment horizontal="center" vertical="center" wrapText="1"/>
    </xf>
    <xf numFmtId="44" fontId="3" fillId="12" borderId="32" xfId="0" applyNumberFormat="1" applyFont="1" applyFill="1" applyBorder="1" applyAlignment="1">
      <alignment horizontal="center" vertical="center" wrapText="1"/>
    </xf>
    <xf numFmtId="0" fontId="10" fillId="7" borderId="39" xfId="0" applyFont="1" applyFill="1" applyBorder="1" applyAlignment="1">
      <alignment vertical="center"/>
    </xf>
    <xf numFmtId="0" fontId="10" fillId="7" borderId="21" xfId="0" applyFont="1" applyFill="1" applyBorder="1" applyAlignment="1">
      <alignment vertical="center"/>
    </xf>
    <xf numFmtId="0" fontId="10" fillId="7" borderId="47" xfId="0" applyFont="1" applyFill="1" applyBorder="1" applyAlignment="1">
      <alignment vertical="center"/>
    </xf>
    <xf numFmtId="44" fontId="1" fillId="0" borderId="19" xfId="0" applyNumberFormat="1" applyFont="1" applyBorder="1" applyAlignment="1" applyProtection="1">
      <alignment horizontal="right" vertical="center"/>
      <protection locked="0"/>
    </xf>
    <xf numFmtId="44" fontId="4" fillId="0" borderId="1" xfId="0" applyNumberFormat="1" applyFont="1" applyFill="1" applyBorder="1" applyAlignment="1" applyProtection="1">
      <alignment horizontal="right" vertical="center"/>
      <protection locked="0"/>
    </xf>
    <xf numFmtId="44" fontId="4" fillId="0" borderId="1" xfId="0" applyNumberFormat="1" applyFont="1" applyBorder="1" applyAlignment="1" applyProtection="1">
      <alignment horizontal="right" vertical="center"/>
      <protection locked="0"/>
    </xf>
    <xf numFmtId="44" fontId="4" fillId="0" borderId="19" xfId="0" applyNumberFormat="1" applyFont="1" applyBorder="1" applyAlignment="1" applyProtection="1">
      <alignment horizontal="right" vertical="center"/>
      <protection locked="0"/>
    </xf>
    <xf numFmtId="44" fontId="4" fillId="0" borderId="28" xfId="0" applyNumberFormat="1" applyFont="1" applyFill="1" applyBorder="1" applyAlignment="1" applyProtection="1">
      <alignment horizontal="right" vertical="center"/>
      <protection locked="0"/>
    </xf>
    <xf numFmtId="44" fontId="4" fillId="0" borderId="37" xfId="0" applyNumberFormat="1" applyFont="1" applyBorder="1" applyAlignment="1" applyProtection="1">
      <alignment horizontal="right" vertical="center"/>
      <protection locked="0"/>
    </xf>
    <xf numFmtId="44" fontId="4" fillId="0" borderId="37" xfId="0" applyNumberFormat="1" applyFont="1" applyFill="1" applyBorder="1" applyAlignment="1" applyProtection="1">
      <alignment horizontal="right" vertical="center"/>
      <protection locked="0"/>
    </xf>
    <xf numFmtId="44" fontId="6" fillId="0" borderId="34" xfId="0" applyNumberFormat="1" applyFont="1" applyFill="1" applyBorder="1" applyAlignment="1" applyProtection="1">
      <alignment horizontal="right" vertical="center"/>
      <protection locked="0"/>
    </xf>
    <xf numFmtId="44" fontId="6" fillId="13" borderId="34" xfId="0" applyNumberFormat="1" applyFont="1" applyFill="1" applyBorder="1" applyAlignment="1" applyProtection="1">
      <alignment horizontal="right" vertical="center"/>
    </xf>
    <xf numFmtId="44" fontId="6" fillId="10" borderId="43" xfId="0" applyNumberFormat="1" applyFont="1" applyFill="1" applyBorder="1" applyAlignment="1" applyProtection="1">
      <alignment horizontal="center" vertical="center"/>
    </xf>
    <xf numFmtId="44" fontId="1" fillId="0" borderId="19" xfId="2" applyFont="1" applyBorder="1" applyAlignment="1" applyProtection="1">
      <alignment vertical="center"/>
      <protection locked="0"/>
    </xf>
    <xf numFmtId="44" fontId="1" fillId="0" borderId="1" xfId="2" applyFont="1" applyBorder="1" applyAlignment="1" applyProtection="1">
      <alignment vertical="center"/>
      <protection locked="0"/>
    </xf>
    <xf numFmtId="44" fontId="1" fillId="0" borderId="28" xfId="2" applyFont="1" applyBorder="1" applyAlignment="1" applyProtection="1">
      <alignment vertical="center"/>
      <protection locked="0"/>
    </xf>
    <xf numFmtId="0" fontId="6" fillId="0" borderId="12" xfId="0" applyFont="1" applyFill="1" applyBorder="1" applyAlignment="1" applyProtection="1">
      <alignment horizontal="left" wrapText="1"/>
      <protection locked="0"/>
    </xf>
    <xf numFmtId="0" fontId="6" fillId="0" borderId="13" xfId="0" applyFont="1" applyFill="1" applyBorder="1" applyAlignment="1" applyProtection="1">
      <alignment horizontal="left" wrapText="1"/>
      <protection locked="0"/>
    </xf>
    <xf numFmtId="0" fontId="6" fillId="0" borderId="14" xfId="0" applyFont="1" applyFill="1" applyBorder="1" applyAlignment="1" applyProtection="1">
      <alignment horizontal="left" wrapText="1"/>
      <protection locked="0"/>
    </xf>
    <xf numFmtId="0" fontId="6" fillId="0" borderId="1" xfId="0" applyFont="1" applyBorder="1" applyAlignment="1" applyProtection="1">
      <alignment horizontal="left" vertical="center" wrapText="1"/>
      <protection locked="0"/>
    </xf>
    <xf numFmtId="44" fontId="4" fillId="0" borderId="1" xfId="0" applyNumberFormat="1" applyFont="1" applyFill="1" applyBorder="1" applyAlignment="1" applyProtection="1">
      <alignment horizontal="center"/>
      <protection locked="0"/>
    </xf>
    <xf numFmtId="0" fontId="6" fillId="3" borderId="1" xfId="0" applyFont="1" applyFill="1" applyBorder="1" applyAlignment="1" applyProtection="1">
      <alignment horizontal="left" vertical="center" wrapText="1"/>
      <protection locked="0"/>
    </xf>
    <xf numFmtId="44" fontId="4" fillId="0" borderId="1" xfId="0" applyNumberFormat="1" applyFont="1" applyBorder="1" applyAlignment="1" applyProtection="1">
      <alignment horizontal="center"/>
      <protection locked="0"/>
    </xf>
    <xf numFmtId="0" fontId="6" fillId="3" borderId="1" xfId="0" applyFont="1" applyFill="1" applyBorder="1" applyAlignment="1" applyProtection="1">
      <alignment horizontal="right"/>
      <protection locked="0"/>
    </xf>
    <xf numFmtId="0" fontId="4" fillId="3" borderId="1" xfId="0" applyFont="1" applyFill="1" applyBorder="1" applyAlignment="1" applyProtection="1">
      <alignment horizontal="center"/>
      <protection locked="0"/>
    </xf>
    <xf numFmtId="44" fontId="6" fillId="3" borderId="1" xfId="0" applyNumberFormat="1" applyFont="1" applyFill="1" applyBorder="1" applyAlignment="1" applyProtection="1">
      <alignment horizontal="center"/>
      <protection locked="0"/>
    </xf>
    <xf numFmtId="44" fontId="4" fillId="3" borderId="1" xfId="0" applyNumberFormat="1" applyFont="1" applyFill="1" applyBorder="1" applyAlignment="1" applyProtection="1">
      <alignment horizontal="center"/>
      <protection locked="0"/>
    </xf>
    <xf numFmtId="44" fontId="1" fillId="0" borderId="1" xfId="0" applyNumberFormat="1" applyFont="1" applyFill="1" applyBorder="1" applyAlignment="1" applyProtection="1">
      <alignment wrapText="1"/>
      <protection locked="0"/>
    </xf>
    <xf numFmtId="44" fontId="1" fillId="0" borderId="1" xfId="0" applyNumberFormat="1" applyFont="1" applyFill="1" applyBorder="1" applyAlignment="1" applyProtection="1">
      <protection locked="0"/>
    </xf>
    <xf numFmtId="44" fontId="12" fillId="0" borderId="1" xfId="0" applyNumberFormat="1" applyFont="1" applyBorder="1" applyProtection="1">
      <protection locked="0"/>
    </xf>
    <xf numFmtId="44" fontId="12" fillId="0" borderId="9" xfId="0" applyNumberFormat="1" applyFont="1" applyBorder="1" applyProtection="1">
      <protection locked="0"/>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cellXfs>
  <cellStyles count="4">
    <cellStyle name="Currency" xfId="2" builtinId="4"/>
    <cellStyle name="Neutral" xfId="3" builtinId="2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1"/>
  <sheetViews>
    <sheetView workbookViewId="0">
      <selection activeCell="E17" sqref="E17"/>
    </sheetView>
  </sheetViews>
  <sheetFormatPr defaultRowHeight="13.8" x14ac:dyDescent="0.25"/>
  <cols>
    <col min="1" max="1" width="29.109375" style="86" customWidth="1"/>
    <col min="2" max="2" width="25.5546875" style="172" customWidth="1"/>
    <col min="3" max="3" width="36.5546875" style="96" customWidth="1"/>
    <col min="4" max="4" width="12.44140625" style="156" customWidth="1"/>
    <col min="5" max="5" width="16.21875" style="186" customWidth="1"/>
    <col min="6" max="6" width="9.6640625" style="86" customWidth="1"/>
    <col min="7" max="7" width="19.88671875" style="141" customWidth="1"/>
    <col min="8" max="16384" width="8.88671875" style="86"/>
  </cols>
  <sheetData>
    <row r="1" spans="1:7" s="14" customFormat="1" ht="25.05" customHeight="1" thickBot="1" x14ac:dyDescent="0.3">
      <c r="A1" s="147" t="s">
        <v>241</v>
      </c>
      <c r="B1" s="283"/>
      <c r="C1" s="284"/>
      <c r="D1" s="284"/>
      <c r="E1" s="284"/>
      <c r="F1" s="284"/>
      <c r="G1" s="285"/>
    </row>
    <row r="2" spans="1:7" s="14" customFormat="1" ht="14.4" thickBot="1" x14ac:dyDescent="0.3">
      <c r="A2" s="88"/>
      <c r="B2" s="97"/>
      <c r="C2" s="97"/>
      <c r="D2" s="148"/>
      <c r="E2" s="179"/>
      <c r="F2" s="89"/>
      <c r="G2" s="129"/>
    </row>
    <row r="3" spans="1:7" s="98" customFormat="1" ht="25.05" customHeight="1" thickBot="1" x14ac:dyDescent="0.3">
      <c r="A3" s="206" t="s">
        <v>683</v>
      </c>
      <c r="B3" s="207"/>
      <c r="C3" s="207"/>
      <c r="D3" s="207"/>
      <c r="E3" s="207"/>
      <c r="F3" s="207"/>
      <c r="G3" s="208"/>
    </row>
    <row r="4" spans="1:7" ht="55.2" x14ac:dyDescent="0.25">
      <c r="A4" s="112" t="s">
        <v>14</v>
      </c>
      <c r="B4" s="168" t="s">
        <v>15</v>
      </c>
      <c r="C4" s="168" t="s">
        <v>16</v>
      </c>
      <c r="D4" s="149" t="s">
        <v>243</v>
      </c>
      <c r="E4" s="180" t="s">
        <v>678</v>
      </c>
      <c r="F4" s="113" t="s">
        <v>239</v>
      </c>
      <c r="G4" s="130" t="s">
        <v>679</v>
      </c>
    </row>
    <row r="5" spans="1:7" x14ac:dyDescent="0.25">
      <c r="A5" s="99" t="s">
        <v>244</v>
      </c>
      <c r="B5" s="100"/>
      <c r="C5" s="101"/>
      <c r="D5" s="150"/>
      <c r="E5" s="270"/>
      <c r="F5" s="100"/>
      <c r="G5" s="134"/>
    </row>
    <row r="6" spans="1:7" x14ac:dyDescent="0.25">
      <c r="A6" s="17" t="s">
        <v>245</v>
      </c>
      <c r="B6" s="72" t="s">
        <v>246</v>
      </c>
      <c r="C6" s="72" t="s">
        <v>247</v>
      </c>
      <c r="D6" s="151">
        <v>6</v>
      </c>
      <c r="E6" s="271"/>
      <c r="F6" s="3">
        <v>1</v>
      </c>
      <c r="G6" s="135">
        <f>D6*E6*F6</f>
        <v>0</v>
      </c>
    </row>
    <row r="7" spans="1:7" ht="27.6" x14ac:dyDescent="0.25">
      <c r="A7" s="102" t="s">
        <v>245</v>
      </c>
      <c r="B7" s="76" t="s">
        <v>248</v>
      </c>
      <c r="C7" s="76" t="s">
        <v>247</v>
      </c>
      <c r="D7" s="151">
        <v>1</v>
      </c>
      <c r="E7" s="272"/>
      <c r="F7" s="3">
        <v>1</v>
      </c>
      <c r="G7" s="135">
        <f t="shared" ref="G7" si="0">D7*E7*F7</f>
        <v>0</v>
      </c>
    </row>
    <row r="8" spans="1:7" ht="14.4" thickBot="1" x14ac:dyDescent="0.3">
      <c r="A8" s="187" t="s">
        <v>120</v>
      </c>
      <c r="B8" s="188"/>
      <c r="C8" s="189"/>
      <c r="D8" s="190">
        <f>SUM(D6:D7)</f>
        <v>7</v>
      </c>
      <c r="E8" s="278"/>
      <c r="F8" s="192">
        <f>SUM(F6:F7)</f>
        <v>2</v>
      </c>
      <c r="G8" s="193">
        <f>SUM(G6:G7)</f>
        <v>0</v>
      </c>
    </row>
    <row r="9" spans="1:7" ht="14.4" thickTop="1" x14ac:dyDescent="0.25">
      <c r="A9" s="104" t="s">
        <v>249</v>
      </c>
      <c r="B9" s="105" t="s">
        <v>250</v>
      </c>
      <c r="C9" s="105" t="s">
        <v>251</v>
      </c>
      <c r="D9" s="153">
        <v>1</v>
      </c>
      <c r="E9" s="273"/>
      <c r="F9" s="106">
        <v>2</v>
      </c>
      <c r="G9" s="137">
        <f t="shared" ref="G9:G94" si="1">D9*E9*F9</f>
        <v>0</v>
      </c>
    </row>
    <row r="10" spans="1:7" x14ac:dyDescent="0.25">
      <c r="A10" s="17" t="s">
        <v>249</v>
      </c>
      <c r="B10" s="72" t="s">
        <v>252</v>
      </c>
      <c r="C10" s="72" t="s">
        <v>253</v>
      </c>
      <c r="D10" s="151">
        <v>1</v>
      </c>
      <c r="E10" s="271"/>
      <c r="F10" s="3">
        <v>2</v>
      </c>
      <c r="G10" s="135">
        <f t="shared" si="1"/>
        <v>0</v>
      </c>
    </row>
    <row r="11" spans="1:7" x14ac:dyDescent="0.25">
      <c r="A11" s="102" t="s">
        <v>249</v>
      </c>
      <c r="B11" s="76" t="s">
        <v>254</v>
      </c>
      <c r="C11" s="76" t="s">
        <v>255</v>
      </c>
      <c r="D11" s="151">
        <v>1</v>
      </c>
      <c r="E11" s="272"/>
      <c r="F11" s="6">
        <v>2</v>
      </c>
      <c r="G11" s="135">
        <f t="shared" si="1"/>
        <v>0</v>
      </c>
    </row>
    <row r="12" spans="1:7" x14ac:dyDescent="0.25">
      <c r="A12" s="102" t="s">
        <v>249</v>
      </c>
      <c r="B12" s="76" t="s">
        <v>254</v>
      </c>
      <c r="C12" s="76" t="s">
        <v>256</v>
      </c>
      <c r="D12" s="151">
        <v>1</v>
      </c>
      <c r="E12" s="272"/>
      <c r="F12" s="6">
        <v>2</v>
      </c>
      <c r="G12" s="135">
        <f t="shared" si="1"/>
        <v>0</v>
      </c>
    </row>
    <row r="13" spans="1:7" x14ac:dyDescent="0.25">
      <c r="A13" s="102" t="s">
        <v>249</v>
      </c>
      <c r="B13" s="76" t="s">
        <v>257</v>
      </c>
      <c r="C13" s="76" t="s">
        <v>258</v>
      </c>
      <c r="D13" s="151">
        <v>1</v>
      </c>
      <c r="E13" s="272"/>
      <c r="F13" s="6">
        <v>2</v>
      </c>
      <c r="G13" s="135">
        <f t="shared" si="1"/>
        <v>0</v>
      </c>
    </row>
    <row r="14" spans="1:7" x14ac:dyDescent="0.25">
      <c r="A14" s="102" t="s">
        <v>249</v>
      </c>
      <c r="B14" s="76" t="s">
        <v>257</v>
      </c>
      <c r="C14" s="76" t="s">
        <v>259</v>
      </c>
      <c r="D14" s="151">
        <v>1</v>
      </c>
      <c r="E14" s="272"/>
      <c r="F14" s="6">
        <v>2</v>
      </c>
      <c r="G14" s="135">
        <f t="shared" si="1"/>
        <v>0</v>
      </c>
    </row>
    <row r="15" spans="1:7" x14ac:dyDescent="0.25">
      <c r="A15" s="102" t="s">
        <v>249</v>
      </c>
      <c r="B15" s="76" t="s">
        <v>257</v>
      </c>
      <c r="C15" s="76" t="s">
        <v>260</v>
      </c>
      <c r="D15" s="151">
        <v>1</v>
      </c>
      <c r="E15" s="272"/>
      <c r="F15" s="6">
        <v>2</v>
      </c>
      <c r="G15" s="135">
        <f t="shared" si="1"/>
        <v>0</v>
      </c>
    </row>
    <row r="16" spans="1:7" x14ac:dyDescent="0.25">
      <c r="A16" s="102" t="s">
        <v>249</v>
      </c>
      <c r="B16" s="76" t="s">
        <v>261</v>
      </c>
      <c r="C16" s="76" t="s">
        <v>262</v>
      </c>
      <c r="D16" s="151">
        <v>1</v>
      </c>
      <c r="E16" s="272"/>
      <c r="F16" s="6">
        <v>2</v>
      </c>
      <c r="G16" s="135">
        <f t="shared" si="1"/>
        <v>0</v>
      </c>
    </row>
    <row r="17" spans="1:7" x14ac:dyDescent="0.25">
      <c r="A17" s="102" t="s">
        <v>249</v>
      </c>
      <c r="B17" s="76" t="s">
        <v>261</v>
      </c>
      <c r="C17" s="76" t="s">
        <v>263</v>
      </c>
      <c r="D17" s="151">
        <v>1</v>
      </c>
      <c r="E17" s="272"/>
      <c r="F17" s="6">
        <v>2</v>
      </c>
      <c r="G17" s="135">
        <f t="shared" si="1"/>
        <v>0</v>
      </c>
    </row>
    <row r="18" spans="1:7" x14ac:dyDescent="0.25">
      <c r="A18" s="102" t="s">
        <v>249</v>
      </c>
      <c r="B18" s="76" t="s">
        <v>261</v>
      </c>
      <c r="C18" s="76" t="s">
        <v>264</v>
      </c>
      <c r="D18" s="151">
        <v>1</v>
      </c>
      <c r="E18" s="272"/>
      <c r="F18" s="6">
        <v>2</v>
      </c>
      <c r="G18" s="135">
        <f t="shared" si="1"/>
        <v>0</v>
      </c>
    </row>
    <row r="19" spans="1:7" x14ac:dyDescent="0.25">
      <c r="A19" s="102" t="s">
        <v>249</v>
      </c>
      <c r="B19" s="76" t="s">
        <v>261</v>
      </c>
      <c r="C19" s="76" t="s">
        <v>265</v>
      </c>
      <c r="D19" s="151">
        <v>1</v>
      </c>
      <c r="E19" s="272"/>
      <c r="F19" s="6">
        <v>2</v>
      </c>
      <c r="G19" s="135">
        <f t="shared" si="1"/>
        <v>0</v>
      </c>
    </row>
    <row r="20" spans="1:7" x14ac:dyDescent="0.25">
      <c r="A20" s="102" t="s">
        <v>249</v>
      </c>
      <c r="B20" s="76" t="s">
        <v>261</v>
      </c>
      <c r="C20" s="76" t="s">
        <v>266</v>
      </c>
      <c r="D20" s="151">
        <v>1</v>
      </c>
      <c r="E20" s="272"/>
      <c r="F20" s="6">
        <v>2</v>
      </c>
      <c r="G20" s="135">
        <f t="shared" si="1"/>
        <v>0</v>
      </c>
    </row>
    <row r="21" spans="1:7" x14ac:dyDescent="0.25">
      <c r="A21" s="17" t="s">
        <v>249</v>
      </c>
      <c r="B21" s="72" t="s">
        <v>267</v>
      </c>
      <c r="C21" s="72" t="s">
        <v>268</v>
      </c>
      <c r="D21" s="151">
        <v>1</v>
      </c>
      <c r="E21" s="271"/>
      <c r="F21" s="3">
        <v>2</v>
      </c>
      <c r="G21" s="135">
        <f t="shared" si="1"/>
        <v>0</v>
      </c>
    </row>
    <row r="22" spans="1:7" x14ac:dyDescent="0.25">
      <c r="A22" s="107" t="s">
        <v>249</v>
      </c>
      <c r="B22" s="108" t="s">
        <v>269</v>
      </c>
      <c r="C22" s="108" t="s">
        <v>651</v>
      </c>
      <c r="D22" s="154">
        <v>1</v>
      </c>
      <c r="E22" s="274"/>
      <c r="F22" s="103">
        <v>2</v>
      </c>
      <c r="G22" s="138">
        <f t="shared" si="1"/>
        <v>0</v>
      </c>
    </row>
    <row r="23" spans="1:7" ht="14.4" thickBot="1" x14ac:dyDescent="0.3">
      <c r="A23" s="187" t="s">
        <v>120</v>
      </c>
      <c r="B23" s="188"/>
      <c r="C23" s="189"/>
      <c r="D23" s="190">
        <f>SUM(D9:D22)</f>
        <v>14</v>
      </c>
      <c r="E23" s="278"/>
      <c r="F23" s="192">
        <f>SUM(F9:F22)</f>
        <v>28</v>
      </c>
      <c r="G23" s="193">
        <f>SUM(G9:G22)</f>
        <v>0</v>
      </c>
    </row>
    <row r="24" spans="1:7" ht="14.4" thickTop="1" x14ac:dyDescent="0.25">
      <c r="A24" s="109" t="s">
        <v>0</v>
      </c>
      <c r="B24" s="110" t="s">
        <v>270</v>
      </c>
      <c r="C24" s="110" t="s">
        <v>271</v>
      </c>
      <c r="D24" s="155">
        <v>4</v>
      </c>
      <c r="E24" s="275"/>
      <c r="F24" s="111">
        <v>2</v>
      </c>
      <c r="G24" s="139">
        <f t="shared" si="1"/>
        <v>0</v>
      </c>
    </row>
    <row r="25" spans="1:7" x14ac:dyDescent="0.25">
      <c r="A25" s="17" t="s">
        <v>0</v>
      </c>
      <c r="B25" s="72" t="s">
        <v>272</v>
      </c>
      <c r="C25" s="72" t="s">
        <v>273</v>
      </c>
      <c r="D25" s="151">
        <v>1</v>
      </c>
      <c r="E25" s="271"/>
      <c r="F25" s="3">
        <v>2</v>
      </c>
      <c r="G25" s="135">
        <f t="shared" si="1"/>
        <v>0</v>
      </c>
    </row>
    <row r="26" spans="1:7" x14ac:dyDescent="0.25">
      <c r="A26" s="17" t="s">
        <v>0</v>
      </c>
      <c r="B26" s="72" t="s">
        <v>272</v>
      </c>
      <c r="C26" s="72" t="s">
        <v>274</v>
      </c>
      <c r="D26" s="151">
        <v>1</v>
      </c>
      <c r="E26" s="271"/>
      <c r="F26" s="3">
        <v>2</v>
      </c>
      <c r="G26" s="135">
        <f t="shared" si="1"/>
        <v>0</v>
      </c>
    </row>
    <row r="27" spans="1:7" x14ac:dyDescent="0.25">
      <c r="A27" s="17" t="s">
        <v>0</v>
      </c>
      <c r="B27" s="72" t="s">
        <v>272</v>
      </c>
      <c r="C27" s="72" t="s">
        <v>275</v>
      </c>
      <c r="D27" s="151">
        <v>1</v>
      </c>
      <c r="E27" s="271"/>
      <c r="F27" s="3">
        <v>2</v>
      </c>
      <c r="G27" s="135">
        <f t="shared" si="1"/>
        <v>0</v>
      </c>
    </row>
    <row r="28" spans="1:7" x14ac:dyDescent="0.25">
      <c r="A28" s="17" t="s">
        <v>0</v>
      </c>
      <c r="B28" s="72" t="s">
        <v>272</v>
      </c>
      <c r="C28" s="72" t="s">
        <v>276</v>
      </c>
      <c r="D28" s="151">
        <v>1</v>
      </c>
      <c r="E28" s="271"/>
      <c r="F28" s="3">
        <v>2</v>
      </c>
      <c r="G28" s="135">
        <f t="shared" si="1"/>
        <v>0</v>
      </c>
    </row>
    <row r="29" spans="1:7" x14ac:dyDescent="0.25">
      <c r="A29" s="102" t="s">
        <v>0</v>
      </c>
      <c r="B29" s="76" t="s">
        <v>272</v>
      </c>
      <c r="C29" s="76" t="s">
        <v>273</v>
      </c>
      <c r="D29" s="151">
        <v>3</v>
      </c>
      <c r="E29" s="272"/>
      <c r="F29" s="6">
        <v>2</v>
      </c>
      <c r="G29" s="135">
        <f t="shared" si="1"/>
        <v>0</v>
      </c>
    </row>
    <row r="30" spans="1:7" x14ac:dyDescent="0.25">
      <c r="A30" s="17" t="s">
        <v>0</v>
      </c>
      <c r="B30" s="72" t="s">
        <v>272</v>
      </c>
      <c r="C30" s="74">
        <v>5415</v>
      </c>
      <c r="D30" s="151">
        <v>1</v>
      </c>
      <c r="E30" s="271"/>
      <c r="F30" s="3">
        <v>2</v>
      </c>
      <c r="G30" s="135">
        <f t="shared" si="1"/>
        <v>0</v>
      </c>
    </row>
    <row r="31" spans="1:7" x14ac:dyDescent="0.25">
      <c r="A31" s="102" t="s">
        <v>0</v>
      </c>
      <c r="B31" s="76" t="s">
        <v>277</v>
      </c>
      <c r="C31" s="76" t="s">
        <v>278</v>
      </c>
      <c r="D31" s="151">
        <v>1</v>
      </c>
      <c r="E31" s="272"/>
      <c r="F31" s="6">
        <v>2</v>
      </c>
      <c r="G31" s="135">
        <f t="shared" si="1"/>
        <v>0</v>
      </c>
    </row>
    <row r="32" spans="1:7" x14ac:dyDescent="0.25">
      <c r="A32" s="17" t="s">
        <v>0</v>
      </c>
      <c r="B32" s="72" t="s">
        <v>279</v>
      </c>
      <c r="C32" s="74" t="s">
        <v>280</v>
      </c>
      <c r="D32" s="151">
        <v>1</v>
      </c>
      <c r="E32" s="271"/>
      <c r="F32" s="3">
        <v>2</v>
      </c>
      <c r="G32" s="135">
        <f t="shared" si="1"/>
        <v>0</v>
      </c>
    </row>
    <row r="33" spans="1:7" x14ac:dyDescent="0.25">
      <c r="A33" s="17" t="s">
        <v>0</v>
      </c>
      <c r="B33" s="72" t="s">
        <v>281</v>
      </c>
      <c r="C33" s="72" t="s">
        <v>282</v>
      </c>
      <c r="D33" s="151">
        <v>1</v>
      </c>
      <c r="E33" s="271"/>
      <c r="F33" s="3">
        <v>2</v>
      </c>
      <c r="G33" s="135">
        <f t="shared" si="1"/>
        <v>0</v>
      </c>
    </row>
    <row r="34" spans="1:7" x14ac:dyDescent="0.25">
      <c r="A34" s="102" t="s">
        <v>283</v>
      </c>
      <c r="B34" s="76" t="s">
        <v>284</v>
      </c>
      <c r="C34" s="76" t="s">
        <v>285</v>
      </c>
      <c r="D34" s="151">
        <v>5</v>
      </c>
      <c r="E34" s="272"/>
      <c r="F34" s="6">
        <v>2</v>
      </c>
      <c r="G34" s="135">
        <f t="shared" si="1"/>
        <v>0</v>
      </c>
    </row>
    <row r="35" spans="1:7" x14ac:dyDescent="0.25">
      <c r="A35" s="102" t="s">
        <v>286</v>
      </c>
      <c r="B35" s="76" t="s">
        <v>287</v>
      </c>
      <c r="C35" s="76" t="s">
        <v>288</v>
      </c>
      <c r="D35" s="151">
        <v>3</v>
      </c>
      <c r="E35" s="272"/>
      <c r="F35" s="6">
        <v>2</v>
      </c>
      <c r="G35" s="135">
        <f t="shared" si="1"/>
        <v>0</v>
      </c>
    </row>
    <row r="36" spans="1:7" x14ac:dyDescent="0.25">
      <c r="A36" s="102" t="s">
        <v>286</v>
      </c>
      <c r="B36" s="76" t="s">
        <v>272</v>
      </c>
      <c r="C36" s="76" t="s">
        <v>289</v>
      </c>
      <c r="D36" s="151">
        <v>1</v>
      </c>
      <c r="E36" s="272"/>
      <c r="F36" s="6">
        <v>2</v>
      </c>
      <c r="G36" s="135">
        <f t="shared" si="1"/>
        <v>0</v>
      </c>
    </row>
    <row r="37" spans="1:7" x14ac:dyDescent="0.25">
      <c r="A37" s="102" t="s">
        <v>286</v>
      </c>
      <c r="B37" s="76" t="s">
        <v>272</v>
      </c>
      <c r="C37" s="76" t="s">
        <v>273</v>
      </c>
      <c r="D37" s="151">
        <v>1</v>
      </c>
      <c r="E37" s="272"/>
      <c r="F37" s="6">
        <v>2</v>
      </c>
      <c r="G37" s="135">
        <f t="shared" si="1"/>
        <v>0</v>
      </c>
    </row>
    <row r="38" spans="1:7" x14ac:dyDescent="0.25">
      <c r="A38" s="102" t="s">
        <v>286</v>
      </c>
      <c r="B38" s="76" t="s">
        <v>290</v>
      </c>
      <c r="C38" s="76" t="s">
        <v>274</v>
      </c>
      <c r="D38" s="151">
        <v>1</v>
      </c>
      <c r="E38" s="272"/>
      <c r="F38" s="6">
        <v>2</v>
      </c>
      <c r="G38" s="135">
        <f t="shared" si="1"/>
        <v>0</v>
      </c>
    </row>
    <row r="39" spans="1:7" x14ac:dyDescent="0.25">
      <c r="A39" s="102" t="s">
        <v>286</v>
      </c>
      <c r="B39" s="76" t="s">
        <v>291</v>
      </c>
      <c r="C39" s="76" t="s">
        <v>292</v>
      </c>
      <c r="D39" s="151">
        <v>2</v>
      </c>
      <c r="E39" s="272"/>
      <c r="F39" s="6">
        <v>2</v>
      </c>
      <c r="G39" s="135">
        <f t="shared" si="1"/>
        <v>0</v>
      </c>
    </row>
    <row r="40" spans="1:7" x14ac:dyDescent="0.25">
      <c r="A40" s="102" t="s">
        <v>286</v>
      </c>
      <c r="B40" s="76" t="s">
        <v>281</v>
      </c>
      <c r="C40" s="76" t="s">
        <v>293</v>
      </c>
      <c r="D40" s="151">
        <v>3</v>
      </c>
      <c r="E40" s="272"/>
      <c r="F40" s="6">
        <v>2</v>
      </c>
      <c r="G40" s="135">
        <f t="shared" si="1"/>
        <v>0</v>
      </c>
    </row>
    <row r="41" spans="1:7" x14ac:dyDescent="0.25">
      <c r="A41" s="102" t="s">
        <v>294</v>
      </c>
      <c r="B41" s="76" t="s">
        <v>270</v>
      </c>
      <c r="C41" s="76" t="s">
        <v>295</v>
      </c>
      <c r="D41" s="151">
        <v>1</v>
      </c>
      <c r="E41" s="272"/>
      <c r="F41" s="6">
        <v>2</v>
      </c>
      <c r="G41" s="135">
        <f t="shared" si="1"/>
        <v>0</v>
      </c>
    </row>
    <row r="42" spans="1:7" x14ac:dyDescent="0.25">
      <c r="A42" s="102" t="s">
        <v>294</v>
      </c>
      <c r="B42" s="76" t="s">
        <v>270</v>
      </c>
      <c r="C42" s="76" t="s">
        <v>296</v>
      </c>
      <c r="D42" s="151">
        <v>1</v>
      </c>
      <c r="E42" s="272"/>
      <c r="F42" s="6">
        <v>2</v>
      </c>
      <c r="G42" s="135">
        <f t="shared" si="1"/>
        <v>0</v>
      </c>
    </row>
    <row r="43" spans="1:7" x14ac:dyDescent="0.25">
      <c r="A43" s="102" t="s">
        <v>294</v>
      </c>
      <c r="B43" s="76" t="s">
        <v>272</v>
      </c>
      <c r="C43" s="76" t="s">
        <v>276</v>
      </c>
      <c r="D43" s="151">
        <v>1</v>
      </c>
      <c r="E43" s="272"/>
      <c r="F43" s="6">
        <v>2</v>
      </c>
      <c r="G43" s="135">
        <f t="shared" si="1"/>
        <v>0</v>
      </c>
    </row>
    <row r="44" spans="1:7" x14ac:dyDescent="0.25">
      <c r="A44" s="102" t="s">
        <v>294</v>
      </c>
      <c r="B44" s="76" t="s">
        <v>297</v>
      </c>
      <c r="C44" s="76" t="s">
        <v>298</v>
      </c>
      <c r="D44" s="151">
        <v>2</v>
      </c>
      <c r="E44" s="272"/>
      <c r="F44" s="6">
        <v>2</v>
      </c>
      <c r="G44" s="135">
        <f t="shared" si="1"/>
        <v>0</v>
      </c>
    </row>
    <row r="45" spans="1:7" x14ac:dyDescent="0.25">
      <c r="A45" s="102" t="s">
        <v>299</v>
      </c>
      <c r="B45" s="76" t="s">
        <v>272</v>
      </c>
      <c r="C45" s="76" t="s">
        <v>274</v>
      </c>
      <c r="D45" s="151">
        <v>1</v>
      </c>
      <c r="E45" s="272"/>
      <c r="F45" s="6">
        <v>2</v>
      </c>
      <c r="G45" s="135">
        <f t="shared" si="1"/>
        <v>0</v>
      </c>
    </row>
    <row r="46" spans="1:7" ht="14.4" thickBot="1" x14ac:dyDescent="0.3">
      <c r="A46" s="187" t="s">
        <v>120</v>
      </c>
      <c r="B46" s="188"/>
      <c r="C46" s="189"/>
      <c r="D46" s="190">
        <f>SUM(D24:D45)</f>
        <v>37</v>
      </c>
      <c r="E46" s="278"/>
      <c r="F46" s="192">
        <f>SUM(F24:F45)</f>
        <v>44</v>
      </c>
      <c r="G46" s="193">
        <f>SUM(G24:G45)</f>
        <v>0</v>
      </c>
    </row>
    <row r="47" spans="1:7" ht="14.4" thickTop="1" x14ac:dyDescent="0.25">
      <c r="A47" s="109" t="s">
        <v>300</v>
      </c>
      <c r="B47" s="114" t="s">
        <v>18</v>
      </c>
      <c r="C47" s="115">
        <v>3330</v>
      </c>
      <c r="D47" s="155">
        <v>3</v>
      </c>
      <c r="E47" s="276"/>
      <c r="F47" s="116">
        <v>2</v>
      </c>
      <c r="G47" s="139">
        <f t="shared" si="1"/>
        <v>0</v>
      </c>
    </row>
    <row r="48" spans="1:7" x14ac:dyDescent="0.25">
      <c r="A48" s="102" t="s">
        <v>300</v>
      </c>
      <c r="B48" s="76" t="s">
        <v>301</v>
      </c>
      <c r="C48" s="76">
        <v>3325</v>
      </c>
      <c r="D48" s="151">
        <v>1</v>
      </c>
      <c r="E48" s="272"/>
      <c r="F48" s="6">
        <v>2</v>
      </c>
      <c r="G48" s="135">
        <f t="shared" si="1"/>
        <v>0</v>
      </c>
    </row>
    <row r="49" spans="1:7" x14ac:dyDescent="0.25">
      <c r="A49" s="102" t="s">
        <v>300</v>
      </c>
      <c r="B49" s="76" t="s">
        <v>302</v>
      </c>
      <c r="C49" s="76" t="s">
        <v>303</v>
      </c>
      <c r="D49" s="151">
        <v>1</v>
      </c>
      <c r="E49" s="272"/>
      <c r="F49" s="6">
        <v>2</v>
      </c>
      <c r="G49" s="135">
        <f t="shared" si="1"/>
        <v>0</v>
      </c>
    </row>
    <row r="50" spans="1:7" ht="14.4" thickBot="1" x14ac:dyDescent="0.3">
      <c r="A50" s="187" t="s">
        <v>120</v>
      </c>
      <c r="B50" s="188"/>
      <c r="C50" s="189"/>
      <c r="D50" s="190">
        <f>SUM(D47:D49)</f>
        <v>5</v>
      </c>
      <c r="E50" s="278"/>
      <c r="F50" s="192">
        <f>SUM(F47:F49)</f>
        <v>6</v>
      </c>
      <c r="G50" s="193">
        <f>SUM(G47:G49)</f>
        <v>0</v>
      </c>
    </row>
    <row r="51" spans="1:7" ht="14.4" thickTop="1" x14ac:dyDescent="0.25">
      <c r="A51" s="117" t="s">
        <v>304</v>
      </c>
      <c r="B51" s="114" t="s">
        <v>305</v>
      </c>
      <c r="C51" s="114" t="s">
        <v>17</v>
      </c>
      <c r="D51" s="155">
        <v>1</v>
      </c>
      <c r="E51" s="276"/>
      <c r="F51" s="116">
        <v>2</v>
      </c>
      <c r="G51" s="139">
        <f t="shared" ref="G51" si="2">D51*E51*F51</f>
        <v>0</v>
      </c>
    </row>
    <row r="52" spans="1:7" x14ac:dyDescent="0.25">
      <c r="A52" s="118" t="s">
        <v>304</v>
      </c>
      <c r="B52" s="72" t="s">
        <v>306</v>
      </c>
      <c r="C52" s="72" t="s">
        <v>17</v>
      </c>
      <c r="D52" s="151">
        <v>1</v>
      </c>
      <c r="E52" s="271"/>
      <c r="F52" s="3">
        <v>2</v>
      </c>
      <c r="G52" s="135">
        <f t="shared" si="1"/>
        <v>0</v>
      </c>
    </row>
    <row r="53" spans="1:7" ht="14.4" thickBot="1" x14ac:dyDescent="0.3">
      <c r="A53" s="187" t="s">
        <v>120</v>
      </c>
      <c r="B53" s="188"/>
      <c r="C53" s="189"/>
      <c r="D53" s="194">
        <f>SUM(D51:D52)</f>
        <v>2</v>
      </c>
      <c r="E53" s="278"/>
      <c r="F53" s="192">
        <f>SUM(F52)</f>
        <v>2</v>
      </c>
      <c r="G53" s="195">
        <f>SUM(G51:G52)</f>
        <v>0</v>
      </c>
    </row>
    <row r="54" spans="1:7" ht="14.4" thickTop="1" x14ac:dyDescent="0.25">
      <c r="A54" s="109" t="s">
        <v>307</v>
      </c>
      <c r="B54" s="110" t="s">
        <v>308</v>
      </c>
      <c r="C54" s="119" t="s">
        <v>655</v>
      </c>
      <c r="D54" s="155">
        <v>1</v>
      </c>
      <c r="E54" s="275"/>
      <c r="F54" s="111">
        <v>1</v>
      </c>
      <c r="G54" s="131">
        <f t="shared" si="1"/>
        <v>0</v>
      </c>
    </row>
    <row r="55" spans="1:7" x14ac:dyDescent="0.25">
      <c r="A55" s="102" t="s">
        <v>307</v>
      </c>
      <c r="B55" s="76" t="s">
        <v>308</v>
      </c>
      <c r="C55" s="76" t="s">
        <v>654</v>
      </c>
      <c r="D55" s="151">
        <v>1</v>
      </c>
      <c r="E55" s="272"/>
      <c r="F55" s="6">
        <v>1</v>
      </c>
      <c r="G55" s="132">
        <f t="shared" si="1"/>
        <v>0</v>
      </c>
    </row>
    <row r="56" spans="1:7" x14ac:dyDescent="0.25">
      <c r="A56" s="102" t="s">
        <v>307</v>
      </c>
      <c r="B56" s="76" t="s">
        <v>309</v>
      </c>
      <c r="C56" s="76" t="s">
        <v>310</v>
      </c>
      <c r="D56" s="151">
        <v>1</v>
      </c>
      <c r="E56" s="272"/>
      <c r="F56" s="6">
        <v>1</v>
      </c>
      <c r="G56" s="132">
        <f t="shared" si="1"/>
        <v>0</v>
      </c>
    </row>
    <row r="57" spans="1:7" x14ac:dyDescent="0.25">
      <c r="A57" s="102" t="s">
        <v>307</v>
      </c>
      <c r="B57" s="76" t="s">
        <v>309</v>
      </c>
      <c r="C57" s="76" t="s">
        <v>311</v>
      </c>
      <c r="D57" s="151">
        <v>1</v>
      </c>
      <c r="E57" s="272"/>
      <c r="F57" s="6">
        <v>1</v>
      </c>
      <c r="G57" s="132">
        <f t="shared" si="1"/>
        <v>0</v>
      </c>
    </row>
    <row r="58" spans="1:7" x14ac:dyDescent="0.25">
      <c r="A58" s="102" t="s">
        <v>307</v>
      </c>
      <c r="B58" s="76" t="s">
        <v>309</v>
      </c>
      <c r="C58" s="76" t="s">
        <v>312</v>
      </c>
      <c r="D58" s="151">
        <v>1</v>
      </c>
      <c r="E58" s="272"/>
      <c r="F58" s="6">
        <v>1</v>
      </c>
      <c r="G58" s="132">
        <f t="shared" si="1"/>
        <v>0</v>
      </c>
    </row>
    <row r="59" spans="1:7" x14ac:dyDescent="0.25">
      <c r="A59" s="102" t="s">
        <v>307</v>
      </c>
      <c r="B59" s="76" t="s">
        <v>308</v>
      </c>
      <c r="C59" s="76" t="s">
        <v>313</v>
      </c>
      <c r="D59" s="151">
        <v>2</v>
      </c>
      <c r="E59" s="272"/>
      <c r="F59" s="6">
        <v>1</v>
      </c>
      <c r="G59" s="132">
        <f t="shared" si="1"/>
        <v>0</v>
      </c>
    </row>
    <row r="60" spans="1:7" x14ac:dyDescent="0.25">
      <c r="A60" s="102" t="s">
        <v>307</v>
      </c>
      <c r="B60" s="76" t="s">
        <v>314</v>
      </c>
      <c r="C60" s="76" t="s">
        <v>315</v>
      </c>
      <c r="D60" s="151">
        <v>1</v>
      </c>
      <c r="E60" s="272"/>
      <c r="F60" s="6">
        <v>1</v>
      </c>
      <c r="G60" s="132">
        <f t="shared" si="1"/>
        <v>0</v>
      </c>
    </row>
    <row r="61" spans="1:7" x14ac:dyDescent="0.25">
      <c r="A61" s="102" t="s">
        <v>307</v>
      </c>
      <c r="B61" s="76" t="s">
        <v>316</v>
      </c>
      <c r="C61" s="76" t="s">
        <v>317</v>
      </c>
      <c r="D61" s="151">
        <v>1</v>
      </c>
      <c r="E61" s="272"/>
      <c r="F61" s="6">
        <v>1</v>
      </c>
      <c r="G61" s="132">
        <f t="shared" si="1"/>
        <v>0</v>
      </c>
    </row>
    <row r="62" spans="1:7" x14ac:dyDescent="0.25">
      <c r="A62" s="102" t="s">
        <v>307</v>
      </c>
      <c r="B62" s="76" t="s">
        <v>316</v>
      </c>
      <c r="C62" s="76" t="s">
        <v>656</v>
      </c>
      <c r="D62" s="151">
        <v>1</v>
      </c>
      <c r="E62" s="272"/>
      <c r="F62" s="6">
        <v>1</v>
      </c>
      <c r="G62" s="132">
        <f t="shared" si="1"/>
        <v>0</v>
      </c>
    </row>
    <row r="63" spans="1:7" x14ac:dyDescent="0.25">
      <c r="A63" s="102" t="s">
        <v>307</v>
      </c>
      <c r="B63" s="76" t="s">
        <v>318</v>
      </c>
      <c r="C63" s="76" t="s">
        <v>319</v>
      </c>
      <c r="D63" s="151">
        <v>1</v>
      </c>
      <c r="E63" s="272"/>
      <c r="F63" s="6">
        <v>1</v>
      </c>
      <c r="G63" s="132">
        <f t="shared" si="1"/>
        <v>0</v>
      </c>
    </row>
    <row r="64" spans="1:7" x14ac:dyDescent="0.25">
      <c r="A64" s="102" t="s">
        <v>307</v>
      </c>
      <c r="B64" s="76" t="s">
        <v>281</v>
      </c>
      <c r="C64" s="76" t="s">
        <v>320</v>
      </c>
      <c r="D64" s="151">
        <v>3</v>
      </c>
      <c r="E64" s="272"/>
      <c r="F64" s="6">
        <v>1</v>
      </c>
      <c r="G64" s="132">
        <f t="shared" si="1"/>
        <v>0</v>
      </c>
    </row>
    <row r="65" spans="1:7" x14ac:dyDescent="0.25">
      <c r="A65" s="102" t="s">
        <v>307</v>
      </c>
      <c r="B65" s="76" t="s">
        <v>316</v>
      </c>
      <c r="C65" s="76" t="s">
        <v>321</v>
      </c>
      <c r="D65" s="151">
        <v>1</v>
      </c>
      <c r="E65" s="272"/>
      <c r="F65" s="6">
        <v>1</v>
      </c>
      <c r="G65" s="132">
        <f t="shared" si="1"/>
        <v>0</v>
      </c>
    </row>
    <row r="66" spans="1:7" x14ac:dyDescent="0.25">
      <c r="A66" s="102" t="s">
        <v>307</v>
      </c>
      <c r="B66" s="76" t="s">
        <v>308</v>
      </c>
      <c r="C66" s="76" t="s">
        <v>657</v>
      </c>
      <c r="D66" s="151">
        <v>1</v>
      </c>
      <c r="E66" s="272"/>
      <c r="F66" s="6">
        <v>1</v>
      </c>
      <c r="G66" s="132">
        <f t="shared" si="1"/>
        <v>0</v>
      </c>
    </row>
    <row r="67" spans="1:7" x14ac:dyDescent="0.25">
      <c r="A67" s="102" t="s">
        <v>307</v>
      </c>
      <c r="B67" s="76" t="s">
        <v>309</v>
      </c>
      <c r="C67" s="76" t="s">
        <v>322</v>
      </c>
      <c r="D67" s="151">
        <v>1</v>
      </c>
      <c r="E67" s="272"/>
      <c r="F67" s="6">
        <v>1</v>
      </c>
      <c r="G67" s="132">
        <f t="shared" si="1"/>
        <v>0</v>
      </c>
    </row>
    <row r="68" spans="1:7" x14ac:dyDescent="0.25">
      <c r="A68" s="102" t="s">
        <v>307</v>
      </c>
      <c r="B68" s="76" t="s">
        <v>309</v>
      </c>
      <c r="C68" s="76" t="s">
        <v>323</v>
      </c>
      <c r="D68" s="151">
        <v>2</v>
      </c>
      <c r="E68" s="272"/>
      <c r="F68" s="6">
        <v>1</v>
      </c>
      <c r="G68" s="132">
        <f t="shared" si="1"/>
        <v>0</v>
      </c>
    </row>
    <row r="69" spans="1:7" x14ac:dyDescent="0.25">
      <c r="A69" s="102" t="s">
        <v>307</v>
      </c>
      <c r="B69" s="76" t="s">
        <v>324</v>
      </c>
      <c r="C69" s="76" t="s">
        <v>325</v>
      </c>
      <c r="D69" s="151">
        <v>1</v>
      </c>
      <c r="E69" s="272"/>
      <c r="F69" s="6">
        <v>1</v>
      </c>
      <c r="G69" s="132">
        <f t="shared" si="1"/>
        <v>0</v>
      </c>
    </row>
    <row r="70" spans="1:7" x14ac:dyDescent="0.25">
      <c r="A70" s="102" t="s">
        <v>307</v>
      </c>
      <c r="B70" s="76" t="s">
        <v>316</v>
      </c>
      <c r="C70" s="76">
        <v>8928</v>
      </c>
      <c r="D70" s="151">
        <v>2</v>
      </c>
      <c r="E70" s="272"/>
      <c r="F70" s="6">
        <v>1</v>
      </c>
      <c r="G70" s="132">
        <f t="shared" si="1"/>
        <v>0</v>
      </c>
    </row>
    <row r="71" spans="1:7" x14ac:dyDescent="0.25">
      <c r="A71" s="102" t="s">
        <v>307</v>
      </c>
      <c r="B71" s="76" t="s">
        <v>324</v>
      </c>
      <c r="C71" s="76" t="s">
        <v>326</v>
      </c>
      <c r="D71" s="151">
        <v>2</v>
      </c>
      <c r="E71" s="272"/>
      <c r="F71" s="6">
        <v>1</v>
      </c>
      <c r="G71" s="132">
        <f t="shared" si="1"/>
        <v>0</v>
      </c>
    </row>
    <row r="72" spans="1:7" x14ac:dyDescent="0.25">
      <c r="A72" s="102" t="s">
        <v>307</v>
      </c>
      <c r="B72" s="76" t="s">
        <v>281</v>
      </c>
      <c r="C72" s="76" t="s">
        <v>327</v>
      </c>
      <c r="D72" s="151">
        <v>1</v>
      </c>
      <c r="E72" s="272"/>
      <c r="F72" s="6">
        <v>1</v>
      </c>
      <c r="G72" s="132">
        <f t="shared" si="1"/>
        <v>0</v>
      </c>
    </row>
    <row r="73" spans="1:7" x14ac:dyDescent="0.25">
      <c r="A73" s="102" t="s">
        <v>307</v>
      </c>
      <c r="B73" s="76" t="s">
        <v>281</v>
      </c>
      <c r="C73" s="76" t="s">
        <v>328</v>
      </c>
      <c r="D73" s="151">
        <v>1</v>
      </c>
      <c r="E73" s="272"/>
      <c r="F73" s="6">
        <v>1</v>
      </c>
      <c r="G73" s="132">
        <f t="shared" si="1"/>
        <v>0</v>
      </c>
    </row>
    <row r="74" spans="1:7" x14ac:dyDescent="0.25">
      <c r="A74" s="102" t="s">
        <v>307</v>
      </c>
      <c r="B74" s="76" t="s">
        <v>281</v>
      </c>
      <c r="C74" s="76" t="s">
        <v>658</v>
      </c>
      <c r="D74" s="151">
        <v>1</v>
      </c>
      <c r="E74" s="272"/>
      <c r="F74" s="6">
        <v>1</v>
      </c>
      <c r="G74" s="132">
        <f t="shared" si="1"/>
        <v>0</v>
      </c>
    </row>
    <row r="75" spans="1:7" x14ac:dyDescent="0.25">
      <c r="A75" s="102" t="s">
        <v>307</v>
      </c>
      <c r="B75" s="76" t="s">
        <v>318</v>
      </c>
      <c r="C75" s="76" t="s">
        <v>659</v>
      </c>
      <c r="D75" s="151">
        <v>1</v>
      </c>
      <c r="E75" s="272"/>
      <c r="F75" s="6">
        <v>1</v>
      </c>
      <c r="G75" s="132">
        <f t="shared" si="1"/>
        <v>0</v>
      </c>
    </row>
    <row r="76" spans="1:7" x14ac:dyDescent="0.25">
      <c r="A76" s="102" t="s">
        <v>307</v>
      </c>
      <c r="B76" s="76" t="s">
        <v>318</v>
      </c>
      <c r="C76" s="76" t="s">
        <v>660</v>
      </c>
      <c r="D76" s="151">
        <v>1</v>
      </c>
      <c r="E76" s="272"/>
      <c r="F76" s="6">
        <v>1</v>
      </c>
      <c r="G76" s="132">
        <f t="shared" si="1"/>
        <v>0</v>
      </c>
    </row>
    <row r="77" spans="1:7" x14ac:dyDescent="0.25">
      <c r="A77" s="102" t="s">
        <v>307</v>
      </c>
      <c r="B77" s="76" t="s">
        <v>329</v>
      </c>
      <c r="C77" s="76" t="s">
        <v>330</v>
      </c>
      <c r="D77" s="151">
        <v>1</v>
      </c>
      <c r="E77" s="272"/>
      <c r="F77" s="6">
        <v>1</v>
      </c>
      <c r="G77" s="132">
        <f t="shared" si="1"/>
        <v>0</v>
      </c>
    </row>
    <row r="78" spans="1:7" x14ac:dyDescent="0.25">
      <c r="A78" s="102" t="s">
        <v>331</v>
      </c>
      <c r="B78" s="76" t="s">
        <v>308</v>
      </c>
      <c r="C78" s="76" t="s">
        <v>332</v>
      </c>
      <c r="D78" s="151">
        <v>1</v>
      </c>
      <c r="E78" s="272"/>
      <c r="F78" s="6">
        <v>1</v>
      </c>
      <c r="G78" s="132">
        <f t="shared" si="1"/>
        <v>0</v>
      </c>
    </row>
    <row r="79" spans="1:7" x14ac:dyDescent="0.25">
      <c r="A79" s="102" t="s">
        <v>331</v>
      </c>
      <c r="B79" s="76" t="s">
        <v>308</v>
      </c>
      <c r="C79" s="76" t="s">
        <v>313</v>
      </c>
      <c r="D79" s="151">
        <v>1</v>
      </c>
      <c r="E79" s="272"/>
      <c r="F79" s="6">
        <v>1</v>
      </c>
      <c r="G79" s="132">
        <f t="shared" si="1"/>
        <v>0</v>
      </c>
    </row>
    <row r="80" spans="1:7" x14ac:dyDescent="0.25">
      <c r="A80" s="102" t="s">
        <v>331</v>
      </c>
      <c r="B80" s="76" t="s">
        <v>308</v>
      </c>
      <c r="C80" s="76" t="s">
        <v>655</v>
      </c>
      <c r="D80" s="151">
        <v>1</v>
      </c>
      <c r="E80" s="272"/>
      <c r="F80" s="6">
        <v>1</v>
      </c>
      <c r="G80" s="132">
        <f t="shared" si="1"/>
        <v>0</v>
      </c>
    </row>
    <row r="81" spans="1:7" x14ac:dyDescent="0.25">
      <c r="A81" s="102" t="s">
        <v>331</v>
      </c>
      <c r="B81" s="76" t="s">
        <v>309</v>
      </c>
      <c r="C81" s="76" t="s">
        <v>661</v>
      </c>
      <c r="D81" s="151">
        <v>1</v>
      </c>
      <c r="E81" s="272"/>
      <c r="F81" s="6">
        <v>1</v>
      </c>
      <c r="G81" s="132">
        <f t="shared" si="1"/>
        <v>0</v>
      </c>
    </row>
    <row r="82" spans="1:7" x14ac:dyDescent="0.25">
      <c r="A82" s="102" t="s">
        <v>331</v>
      </c>
      <c r="B82" s="76" t="s">
        <v>309</v>
      </c>
      <c r="C82" s="76" t="s">
        <v>657</v>
      </c>
      <c r="D82" s="151">
        <v>2</v>
      </c>
      <c r="E82" s="272"/>
      <c r="F82" s="6">
        <v>1</v>
      </c>
      <c r="G82" s="132">
        <f t="shared" si="1"/>
        <v>0</v>
      </c>
    </row>
    <row r="83" spans="1:7" x14ac:dyDescent="0.25">
      <c r="A83" s="102" t="s">
        <v>331</v>
      </c>
      <c r="B83" s="76" t="s">
        <v>318</v>
      </c>
      <c r="C83" s="76" t="s">
        <v>662</v>
      </c>
      <c r="D83" s="151">
        <v>1</v>
      </c>
      <c r="E83" s="272"/>
      <c r="F83" s="6">
        <v>1</v>
      </c>
      <c r="G83" s="132">
        <f t="shared" si="1"/>
        <v>0</v>
      </c>
    </row>
    <row r="84" spans="1:7" x14ac:dyDescent="0.25">
      <c r="A84" s="102" t="s">
        <v>331</v>
      </c>
      <c r="B84" s="76" t="s">
        <v>318</v>
      </c>
      <c r="C84" s="76" t="s">
        <v>663</v>
      </c>
      <c r="D84" s="151">
        <v>1</v>
      </c>
      <c r="E84" s="272"/>
      <c r="F84" s="6">
        <v>1</v>
      </c>
      <c r="G84" s="132">
        <f t="shared" si="1"/>
        <v>0</v>
      </c>
    </row>
    <row r="85" spans="1:7" x14ac:dyDescent="0.25">
      <c r="A85" s="102" t="s">
        <v>331</v>
      </c>
      <c r="B85" s="76" t="s">
        <v>318</v>
      </c>
      <c r="C85" s="76" t="s">
        <v>333</v>
      </c>
      <c r="D85" s="151">
        <v>1</v>
      </c>
      <c r="E85" s="272"/>
      <c r="F85" s="6">
        <v>1</v>
      </c>
      <c r="G85" s="132">
        <f t="shared" si="1"/>
        <v>0</v>
      </c>
    </row>
    <row r="86" spans="1:7" x14ac:dyDescent="0.25">
      <c r="A86" s="102" t="s">
        <v>331</v>
      </c>
      <c r="B86" s="76" t="s">
        <v>318</v>
      </c>
      <c r="C86" s="76" t="s">
        <v>334</v>
      </c>
      <c r="D86" s="151">
        <v>1</v>
      </c>
      <c r="E86" s="272"/>
      <c r="F86" s="6">
        <v>1</v>
      </c>
      <c r="G86" s="132">
        <f t="shared" si="1"/>
        <v>0</v>
      </c>
    </row>
    <row r="87" spans="1:7" x14ac:dyDescent="0.25">
      <c r="A87" s="102" t="s">
        <v>331</v>
      </c>
      <c r="B87" s="76" t="s">
        <v>281</v>
      </c>
      <c r="C87" s="76" t="s">
        <v>658</v>
      </c>
      <c r="D87" s="151">
        <v>1</v>
      </c>
      <c r="E87" s="272"/>
      <c r="F87" s="6">
        <v>1</v>
      </c>
      <c r="G87" s="132">
        <f t="shared" si="1"/>
        <v>0</v>
      </c>
    </row>
    <row r="88" spans="1:7" x14ac:dyDescent="0.25">
      <c r="A88" s="102" t="s">
        <v>335</v>
      </c>
      <c r="B88" s="76" t="s">
        <v>308</v>
      </c>
      <c r="C88" s="76" t="s">
        <v>336</v>
      </c>
      <c r="D88" s="151">
        <v>1</v>
      </c>
      <c r="E88" s="272"/>
      <c r="F88" s="6">
        <v>1</v>
      </c>
      <c r="G88" s="132">
        <f t="shared" si="1"/>
        <v>0</v>
      </c>
    </row>
    <row r="89" spans="1:7" x14ac:dyDescent="0.25">
      <c r="A89" s="102" t="s">
        <v>337</v>
      </c>
      <c r="B89" s="76" t="s">
        <v>281</v>
      </c>
      <c r="C89" s="76" t="s">
        <v>320</v>
      </c>
      <c r="D89" s="151">
        <v>1</v>
      </c>
      <c r="E89" s="272"/>
      <c r="F89" s="6">
        <v>1</v>
      </c>
      <c r="G89" s="132">
        <f t="shared" si="1"/>
        <v>0</v>
      </c>
    </row>
    <row r="90" spans="1:7" x14ac:dyDescent="0.25">
      <c r="A90" s="102" t="s">
        <v>338</v>
      </c>
      <c r="B90" s="76" t="s">
        <v>281</v>
      </c>
      <c r="C90" s="76" t="s">
        <v>320</v>
      </c>
      <c r="D90" s="151">
        <v>1</v>
      </c>
      <c r="E90" s="272"/>
      <c r="F90" s="6">
        <v>1</v>
      </c>
      <c r="G90" s="132">
        <f t="shared" si="1"/>
        <v>0</v>
      </c>
    </row>
    <row r="91" spans="1:7" x14ac:dyDescent="0.25">
      <c r="A91" s="102" t="s">
        <v>307</v>
      </c>
      <c r="B91" s="76" t="s">
        <v>308</v>
      </c>
      <c r="C91" s="76" t="s">
        <v>339</v>
      </c>
      <c r="D91" s="151">
        <v>2</v>
      </c>
      <c r="E91" s="272"/>
      <c r="F91" s="6">
        <v>1</v>
      </c>
      <c r="G91" s="132">
        <f t="shared" si="1"/>
        <v>0</v>
      </c>
    </row>
    <row r="92" spans="1:7" s="94" customFormat="1" ht="14.4" thickBot="1" x14ac:dyDescent="0.3">
      <c r="A92" s="187" t="s">
        <v>120</v>
      </c>
      <c r="B92" s="188"/>
      <c r="C92" s="189"/>
      <c r="D92" s="194">
        <f>SUM(D54:D91)</f>
        <v>46</v>
      </c>
      <c r="E92" s="278"/>
      <c r="F92" s="192">
        <f>SUM(F54:F91)</f>
        <v>38</v>
      </c>
      <c r="G92" s="195">
        <f>SUM(G54:G91)</f>
        <v>0</v>
      </c>
    </row>
    <row r="93" spans="1:7" ht="14.4" thickTop="1" x14ac:dyDescent="0.25">
      <c r="A93" s="109" t="s">
        <v>340</v>
      </c>
      <c r="B93" s="110" t="s">
        <v>341</v>
      </c>
      <c r="C93" s="110" t="s">
        <v>342</v>
      </c>
      <c r="D93" s="155">
        <v>1</v>
      </c>
      <c r="E93" s="275"/>
      <c r="F93" s="111">
        <v>2</v>
      </c>
      <c r="G93" s="139">
        <f t="shared" si="1"/>
        <v>0</v>
      </c>
    </row>
    <row r="94" spans="1:7" x14ac:dyDescent="0.25">
      <c r="A94" s="17" t="s">
        <v>343</v>
      </c>
      <c r="B94" s="72" t="s">
        <v>344</v>
      </c>
      <c r="C94" s="74">
        <v>260680</v>
      </c>
      <c r="D94" s="151">
        <v>1</v>
      </c>
      <c r="E94" s="271"/>
      <c r="F94" s="3">
        <v>2</v>
      </c>
      <c r="G94" s="135">
        <f t="shared" si="1"/>
        <v>0</v>
      </c>
    </row>
    <row r="95" spans="1:7" x14ac:dyDescent="0.25">
      <c r="A95" s="102" t="s">
        <v>340</v>
      </c>
      <c r="B95" s="76" t="s">
        <v>345</v>
      </c>
      <c r="C95" s="76" t="s">
        <v>346</v>
      </c>
      <c r="D95" s="151">
        <v>1</v>
      </c>
      <c r="E95" s="272"/>
      <c r="F95" s="6">
        <v>2</v>
      </c>
      <c r="G95" s="135">
        <f t="shared" ref="G95:G142" si="3">D95*E95*F95</f>
        <v>0</v>
      </c>
    </row>
    <row r="96" spans="1:7" x14ac:dyDescent="0.25">
      <c r="A96" s="102" t="s">
        <v>340</v>
      </c>
      <c r="B96" s="76" t="s">
        <v>345</v>
      </c>
      <c r="C96" s="76" t="s">
        <v>347</v>
      </c>
      <c r="D96" s="151">
        <v>1</v>
      </c>
      <c r="E96" s="272"/>
      <c r="F96" s="6">
        <v>2</v>
      </c>
      <c r="G96" s="135">
        <f t="shared" si="3"/>
        <v>0</v>
      </c>
    </row>
    <row r="97" spans="1:7" x14ac:dyDescent="0.25">
      <c r="A97" s="102" t="s">
        <v>340</v>
      </c>
      <c r="B97" s="76" t="s">
        <v>348</v>
      </c>
      <c r="C97" s="76" t="s">
        <v>349</v>
      </c>
      <c r="D97" s="151">
        <v>2</v>
      </c>
      <c r="E97" s="272"/>
      <c r="F97" s="6">
        <v>2</v>
      </c>
      <c r="G97" s="135">
        <f t="shared" si="3"/>
        <v>0</v>
      </c>
    </row>
    <row r="98" spans="1:7" x14ac:dyDescent="0.25">
      <c r="A98" s="102" t="s">
        <v>340</v>
      </c>
      <c r="B98" s="76" t="s">
        <v>348</v>
      </c>
      <c r="C98" s="76">
        <v>2775</v>
      </c>
      <c r="D98" s="151">
        <v>1</v>
      </c>
      <c r="E98" s="272"/>
      <c r="F98" s="6">
        <v>2</v>
      </c>
      <c r="G98" s="135">
        <f t="shared" si="3"/>
        <v>0</v>
      </c>
    </row>
    <row r="99" spans="1:7" x14ac:dyDescent="0.25">
      <c r="A99" s="102" t="s">
        <v>340</v>
      </c>
      <c r="B99" s="76" t="s">
        <v>291</v>
      </c>
      <c r="C99" s="76" t="s">
        <v>350</v>
      </c>
      <c r="D99" s="151">
        <v>2</v>
      </c>
      <c r="E99" s="272"/>
      <c r="F99" s="6">
        <v>2</v>
      </c>
      <c r="G99" s="135">
        <f t="shared" si="3"/>
        <v>0</v>
      </c>
    </row>
    <row r="100" spans="1:7" x14ac:dyDescent="0.25">
      <c r="A100" s="102" t="s">
        <v>340</v>
      </c>
      <c r="B100" s="76" t="s">
        <v>351</v>
      </c>
      <c r="C100" s="76">
        <v>2002</v>
      </c>
      <c r="D100" s="151">
        <v>1</v>
      </c>
      <c r="E100" s="272"/>
      <c r="F100" s="6">
        <v>2</v>
      </c>
      <c r="G100" s="135">
        <f t="shared" si="3"/>
        <v>0</v>
      </c>
    </row>
    <row r="101" spans="1:7" x14ac:dyDescent="0.25">
      <c r="A101" s="102" t="s">
        <v>340</v>
      </c>
      <c r="B101" s="76" t="s">
        <v>281</v>
      </c>
      <c r="C101" s="76" t="s">
        <v>352</v>
      </c>
      <c r="D101" s="151">
        <v>2</v>
      </c>
      <c r="E101" s="272"/>
      <c r="F101" s="6">
        <v>2</v>
      </c>
      <c r="G101" s="135">
        <f t="shared" si="3"/>
        <v>0</v>
      </c>
    </row>
    <row r="102" spans="1:7" x14ac:dyDescent="0.25">
      <c r="A102" s="17" t="s">
        <v>353</v>
      </c>
      <c r="B102" s="72" t="s">
        <v>348</v>
      </c>
      <c r="C102" s="72" t="s">
        <v>349</v>
      </c>
      <c r="D102" s="151">
        <v>1</v>
      </c>
      <c r="E102" s="271"/>
      <c r="F102" s="3">
        <v>2</v>
      </c>
      <c r="G102" s="135">
        <f>D102*E102*F102</f>
        <v>0</v>
      </c>
    </row>
    <row r="103" spans="1:7" x14ac:dyDescent="0.25">
      <c r="A103" s="102" t="s">
        <v>354</v>
      </c>
      <c r="B103" s="76" t="s">
        <v>281</v>
      </c>
      <c r="C103" s="76" t="s">
        <v>355</v>
      </c>
      <c r="D103" s="151">
        <v>3</v>
      </c>
      <c r="E103" s="272"/>
      <c r="F103" s="6">
        <v>2</v>
      </c>
      <c r="G103" s="135">
        <f t="shared" si="3"/>
        <v>0</v>
      </c>
    </row>
    <row r="104" spans="1:7" x14ac:dyDescent="0.25">
      <c r="A104" s="102" t="s">
        <v>354</v>
      </c>
      <c r="B104" s="76" t="s">
        <v>281</v>
      </c>
      <c r="C104" s="76" t="s">
        <v>356</v>
      </c>
      <c r="D104" s="151">
        <v>1</v>
      </c>
      <c r="E104" s="272"/>
      <c r="F104" s="6">
        <v>2</v>
      </c>
      <c r="G104" s="135">
        <f t="shared" si="3"/>
        <v>0</v>
      </c>
    </row>
    <row r="105" spans="1:7" x14ac:dyDescent="0.25">
      <c r="A105" s="102" t="s">
        <v>357</v>
      </c>
      <c r="B105" s="76" t="s">
        <v>348</v>
      </c>
      <c r="C105" s="76">
        <v>2775</v>
      </c>
      <c r="D105" s="151">
        <v>1</v>
      </c>
      <c r="E105" s="272"/>
      <c r="F105" s="6">
        <v>2</v>
      </c>
      <c r="G105" s="135">
        <f t="shared" si="3"/>
        <v>0</v>
      </c>
    </row>
    <row r="106" spans="1:7" ht="14.4" thickBot="1" x14ac:dyDescent="0.3">
      <c r="A106" s="187" t="s">
        <v>120</v>
      </c>
      <c r="B106" s="188"/>
      <c r="C106" s="189"/>
      <c r="D106" s="190">
        <f>SUM(D93:D105)</f>
        <v>18</v>
      </c>
      <c r="E106" s="278"/>
      <c r="F106" s="192">
        <f>SUM(F93:F105)</f>
        <v>26</v>
      </c>
      <c r="G106" s="193">
        <f>SUM(G93:G105)</f>
        <v>0</v>
      </c>
    </row>
    <row r="107" spans="1:7" ht="14.4" thickTop="1" x14ac:dyDescent="0.25">
      <c r="A107" s="109" t="s">
        <v>358</v>
      </c>
      <c r="B107" s="110" t="s">
        <v>351</v>
      </c>
      <c r="C107" s="110" t="s">
        <v>359</v>
      </c>
      <c r="D107" s="155">
        <v>2</v>
      </c>
      <c r="E107" s="275"/>
      <c r="F107" s="111">
        <v>2</v>
      </c>
      <c r="G107" s="139">
        <f t="shared" si="3"/>
        <v>0</v>
      </c>
    </row>
    <row r="108" spans="1:7" ht="14.4" thickBot="1" x14ac:dyDescent="0.3">
      <c r="A108" s="187" t="s">
        <v>120</v>
      </c>
      <c r="B108" s="188"/>
      <c r="C108" s="189"/>
      <c r="D108" s="190">
        <f>SUM(D107:D107)</f>
        <v>2</v>
      </c>
      <c r="E108" s="278"/>
      <c r="F108" s="192">
        <f>SUM(F107:F107)</f>
        <v>2</v>
      </c>
      <c r="G108" s="193">
        <f>SUM(G107:G107)</f>
        <v>0</v>
      </c>
    </row>
    <row r="109" spans="1:7" ht="14.4" thickTop="1" x14ac:dyDescent="0.25">
      <c r="A109" s="109" t="s">
        <v>360</v>
      </c>
      <c r="B109" s="110" t="s">
        <v>361</v>
      </c>
      <c r="C109" s="110" t="s">
        <v>362</v>
      </c>
      <c r="D109" s="155">
        <v>2</v>
      </c>
      <c r="E109" s="275"/>
      <c r="F109" s="111">
        <v>1</v>
      </c>
      <c r="G109" s="139">
        <f t="shared" si="3"/>
        <v>0</v>
      </c>
    </row>
    <row r="110" spans="1:7" x14ac:dyDescent="0.25">
      <c r="A110" s="102" t="s">
        <v>360</v>
      </c>
      <c r="B110" s="76" t="s">
        <v>361</v>
      </c>
      <c r="C110" s="76" t="s">
        <v>363</v>
      </c>
      <c r="D110" s="151">
        <v>1</v>
      </c>
      <c r="E110" s="272"/>
      <c r="F110" s="6">
        <v>1</v>
      </c>
      <c r="G110" s="135">
        <f t="shared" si="3"/>
        <v>0</v>
      </c>
    </row>
    <row r="111" spans="1:7" x14ac:dyDescent="0.25">
      <c r="A111" s="102" t="s">
        <v>360</v>
      </c>
      <c r="B111" s="76" t="s">
        <v>361</v>
      </c>
      <c r="C111" s="76" t="s">
        <v>364</v>
      </c>
      <c r="D111" s="151">
        <v>1</v>
      </c>
      <c r="E111" s="272"/>
      <c r="F111" s="6">
        <v>1</v>
      </c>
      <c r="G111" s="135">
        <f t="shared" si="3"/>
        <v>0</v>
      </c>
    </row>
    <row r="112" spans="1:7" ht="27.6" x14ac:dyDescent="0.25">
      <c r="A112" s="102" t="s">
        <v>360</v>
      </c>
      <c r="B112" s="76" t="s">
        <v>652</v>
      </c>
      <c r="C112" s="76" t="s">
        <v>362</v>
      </c>
      <c r="D112" s="151">
        <v>2</v>
      </c>
      <c r="E112" s="272"/>
      <c r="F112" s="6">
        <v>1</v>
      </c>
      <c r="G112" s="135">
        <f t="shared" si="3"/>
        <v>0</v>
      </c>
    </row>
    <row r="113" spans="1:7" x14ac:dyDescent="0.25">
      <c r="A113" s="102" t="s">
        <v>365</v>
      </c>
      <c r="B113" s="76" t="s">
        <v>366</v>
      </c>
      <c r="C113" s="76" t="s">
        <v>367</v>
      </c>
      <c r="D113" s="151">
        <v>3</v>
      </c>
      <c r="E113" s="272"/>
      <c r="F113" s="6">
        <v>1</v>
      </c>
      <c r="G113" s="135">
        <f t="shared" si="3"/>
        <v>0</v>
      </c>
    </row>
    <row r="114" spans="1:7" ht="14.4" thickBot="1" x14ac:dyDescent="0.3">
      <c r="A114" s="187" t="s">
        <v>120</v>
      </c>
      <c r="B114" s="188"/>
      <c r="C114" s="189"/>
      <c r="D114" s="190">
        <f>SUM(D109:D113)</f>
        <v>9</v>
      </c>
      <c r="E114" s="278"/>
      <c r="F114" s="192">
        <f>SUM(F109:F113)</f>
        <v>5</v>
      </c>
      <c r="G114" s="193">
        <f>SUM(G109:G113)</f>
        <v>0</v>
      </c>
    </row>
    <row r="115" spans="1:7" ht="14.4" thickTop="1" x14ac:dyDescent="0.25">
      <c r="A115" s="109" t="s">
        <v>368</v>
      </c>
      <c r="B115" s="110" t="s">
        <v>369</v>
      </c>
      <c r="C115" s="110" t="s">
        <v>370</v>
      </c>
      <c r="D115" s="155">
        <v>2</v>
      </c>
      <c r="E115" s="275"/>
      <c r="F115" s="111">
        <v>2</v>
      </c>
      <c r="G115" s="139">
        <f t="shared" si="3"/>
        <v>0</v>
      </c>
    </row>
    <row r="116" spans="1:7" x14ac:dyDescent="0.25">
      <c r="A116" s="118" t="s">
        <v>368</v>
      </c>
      <c r="B116" s="72" t="s">
        <v>371</v>
      </c>
      <c r="C116" s="72" t="s">
        <v>372</v>
      </c>
      <c r="D116" s="151">
        <v>1</v>
      </c>
      <c r="E116" s="271"/>
      <c r="F116" s="3">
        <v>2</v>
      </c>
      <c r="G116" s="135">
        <f t="shared" si="3"/>
        <v>0</v>
      </c>
    </row>
    <row r="117" spans="1:7" x14ac:dyDescent="0.25">
      <c r="A117" s="102" t="s">
        <v>373</v>
      </c>
      <c r="B117" s="76" t="s">
        <v>345</v>
      </c>
      <c r="C117" s="76" t="s">
        <v>374</v>
      </c>
      <c r="D117" s="151">
        <v>1</v>
      </c>
      <c r="E117" s="272"/>
      <c r="F117" s="6">
        <v>2</v>
      </c>
      <c r="G117" s="135">
        <f t="shared" si="3"/>
        <v>0</v>
      </c>
    </row>
    <row r="118" spans="1:7" x14ac:dyDescent="0.25">
      <c r="A118" s="102" t="s">
        <v>373</v>
      </c>
      <c r="B118" s="76" t="s">
        <v>345</v>
      </c>
      <c r="C118" s="76" t="s">
        <v>375</v>
      </c>
      <c r="D118" s="151">
        <v>1</v>
      </c>
      <c r="E118" s="272"/>
      <c r="F118" s="6">
        <v>2</v>
      </c>
      <c r="G118" s="135">
        <f t="shared" si="3"/>
        <v>0</v>
      </c>
    </row>
    <row r="119" spans="1:7" x14ac:dyDescent="0.25">
      <c r="A119" s="102" t="s">
        <v>373</v>
      </c>
      <c r="B119" s="76" t="s">
        <v>376</v>
      </c>
      <c r="C119" s="76" t="s">
        <v>377</v>
      </c>
      <c r="D119" s="151">
        <v>3</v>
      </c>
      <c r="E119" s="272"/>
      <c r="F119" s="6">
        <v>2</v>
      </c>
      <c r="G119" s="135">
        <f t="shared" si="3"/>
        <v>0</v>
      </c>
    </row>
    <row r="120" spans="1:7" ht="14.4" thickBot="1" x14ac:dyDescent="0.3">
      <c r="A120" s="196" t="s">
        <v>120</v>
      </c>
      <c r="B120" s="189"/>
      <c r="C120" s="189"/>
      <c r="D120" s="190">
        <f>SUM(D115:D119)</f>
        <v>8</v>
      </c>
      <c r="E120" s="278"/>
      <c r="F120" s="192">
        <f>SUM(F115:F119)</f>
        <v>10</v>
      </c>
      <c r="G120" s="193">
        <f>SUM(G115:G119)</f>
        <v>0</v>
      </c>
    </row>
    <row r="121" spans="1:7" ht="14.4" thickTop="1" x14ac:dyDescent="0.25">
      <c r="A121" s="109" t="s">
        <v>378</v>
      </c>
      <c r="B121" s="110" t="s">
        <v>379</v>
      </c>
      <c r="C121" s="110" t="s">
        <v>380</v>
      </c>
      <c r="D121" s="155">
        <v>1</v>
      </c>
      <c r="E121" s="275"/>
      <c r="F121" s="111">
        <v>2</v>
      </c>
      <c r="G121" s="139">
        <f t="shared" si="3"/>
        <v>0</v>
      </c>
    </row>
    <row r="122" spans="1:7" ht="14.4" thickBot="1" x14ac:dyDescent="0.3">
      <c r="A122" s="196" t="s">
        <v>120</v>
      </c>
      <c r="B122" s="189"/>
      <c r="C122" s="189"/>
      <c r="D122" s="190">
        <f>SUM(D121)</f>
        <v>1</v>
      </c>
      <c r="E122" s="278"/>
      <c r="F122" s="192">
        <f>SUM(F121)</f>
        <v>2</v>
      </c>
      <c r="G122" s="193">
        <f>SUM(G121)</f>
        <v>0</v>
      </c>
    </row>
    <row r="123" spans="1:7" ht="14.4" thickTop="1" x14ac:dyDescent="0.25">
      <c r="A123" s="109" t="s">
        <v>1</v>
      </c>
      <c r="B123" s="110" t="s">
        <v>381</v>
      </c>
      <c r="C123" s="110">
        <v>120</v>
      </c>
      <c r="D123" s="155">
        <v>4</v>
      </c>
      <c r="E123" s="275"/>
      <c r="F123" s="111">
        <v>2</v>
      </c>
      <c r="G123" s="139">
        <f t="shared" si="3"/>
        <v>0</v>
      </c>
    </row>
    <row r="124" spans="1:7" x14ac:dyDescent="0.25">
      <c r="A124" s="102" t="s">
        <v>1</v>
      </c>
      <c r="B124" s="76" t="s">
        <v>381</v>
      </c>
      <c r="C124" s="76">
        <v>203</v>
      </c>
      <c r="D124" s="151">
        <v>1</v>
      </c>
      <c r="E124" s="272"/>
      <c r="F124" s="6">
        <v>2</v>
      </c>
      <c r="G124" s="135">
        <f t="shared" si="3"/>
        <v>0</v>
      </c>
    </row>
    <row r="125" spans="1:7" x14ac:dyDescent="0.25">
      <c r="A125" s="102" t="s">
        <v>1</v>
      </c>
      <c r="B125" s="76" t="s">
        <v>382</v>
      </c>
      <c r="C125" s="76" t="s">
        <v>383</v>
      </c>
      <c r="D125" s="151">
        <v>1</v>
      </c>
      <c r="E125" s="272"/>
      <c r="F125" s="6">
        <v>2</v>
      </c>
      <c r="G125" s="135">
        <f t="shared" si="3"/>
        <v>0</v>
      </c>
    </row>
    <row r="126" spans="1:7" x14ac:dyDescent="0.25">
      <c r="A126" s="102" t="s">
        <v>1</v>
      </c>
      <c r="B126" s="76" t="s">
        <v>382</v>
      </c>
      <c r="C126" s="76" t="s">
        <v>384</v>
      </c>
      <c r="D126" s="151">
        <v>3</v>
      </c>
      <c r="E126" s="272"/>
      <c r="F126" s="6">
        <v>2</v>
      </c>
      <c r="G126" s="135">
        <f t="shared" si="3"/>
        <v>0</v>
      </c>
    </row>
    <row r="127" spans="1:7" x14ac:dyDescent="0.25">
      <c r="A127" s="102" t="s">
        <v>1</v>
      </c>
      <c r="B127" s="76" t="s">
        <v>382</v>
      </c>
      <c r="C127" s="76">
        <v>31480</v>
      </c>
      <c r="D127" s="151">
        <v>1</v>
      </c>
      <c r="E127" s="272"/>
      <c r="F127" s="6">
        <v>2</v>
      </c>
      <c r="G127" s="135">
        <f t="shared" si="3"/>
        <v>0</v>
      </c>
    </row>
    <row r="128" spans="1:7" s="93" customFormat="1" x14ac:dyDescent="0.25">
      <c r="A128" s="17" t="s">
        <v>1</v>
      </c>
      <c r="B128" s="72" t="s">
        <v>385</v>
      </c>
      <c r="C128" s="72" t="s">
        <v>386</v>
      </c>
      <c r="D128" s="151">
        <v>1</v>
      </c>
      <c r="E128" s="271"/>
      <c r="F128" s="3">
        <v>2</v>
      </c>
      <c r="G128" s="135">
        <f t="shared" si="3"/>
        <v>0</v>
      </c>
    </row>
    <row r="129" spans="1:7" s="93" customFormat="1" x14ac:dyDescent="0.25">
      <c r="A129" s="102" t="s">
        <v>1</v>
      </c>
      <c r="B129" s="76" t="s">
        <v>387</v>
      </c>
      <c r="C129" s="76">
        <v>818</v>
      </c>
      <c r="D129" s="151">
        <v>1</v>
      </c>
      <c r="E129" s="272"/>
      <c r="F129" s="6">
        <v>2</v>
      </c>
      <c r="G129" s="135">
        <f t="shared" si="3"/>
        <v>0</v>
      </c>
    </row>
    <row r="130" spans="1:7" s="93" customFormat="1" x14ac:dyDescent="0.25">
      <c r="A130" s="102" t="s">
        <v>1</v>
      </c>
      <c r="B130" s="76" t="s">
        <v>281</v>
      </c>
      <c r="C130" s="76">
        <v>1545</v>
      </c>
      <c r="D130" s="151">
        <v>2</v>
      </c>
      <c r="E130" s="272"/>
      <c r="F130" s="6">
        <v>2</v>
      </c>
      <c r="G130" s="135">
        <f t="shared" si="3"/>
        <v>0</v>
      </c>
    </row>
    <row r="131" spans="1:7" x14ac:dyDescent="0.25">
      <c r="A131" s="102" t="s">
        <v>1</v>
      </c>
      <c r="B131" s="76" t="s">
        <v>281</v>
      </c>
      <c r="C131" s="76">
        <v>1925</v>
      </c>
      <c r="D131" s="151">
        <v>1</v>
      </c>
      <c r="E131" s="272"/>
      <c r="F131" s="6">
        <v>2</v>
      </c>
      <c r="G131" s="135">
        <f t="shared" si="3"/>
        <v>0</v>
      </c>
    </row>
    <row r="132" spans="1:7" x14ac:dyDescent="0.25">
      <c r="A132" s="102" t="s">
        <v>1</v>
      </c>
      <c r="B132" s="76" t="s">
        <v>281</v>
      </c>
      <c r="C132" s="76" t="s">
        <v>388</v>
      </c>
      <c r="D132" s="151">
        <v>1</v>
      </c>
      <c r="E132" s="272"/>
      <c r="F132" s="6">
        <v>2</v>
      </c>
      <c r="G132" s="135">
        <f t="shared" si="3"/>
        <v>0</v>
      </c>
    </row>
    <row r="133" spans="1:7" x14ac:dyDescent="0.25">
      <c r="A133" s="102" t="s">
        <v>1</v>
      </c>
      <c r="B133" s="76" t="s">
        <v>281</v>
      </c>
      <c r="C133" s="76" t="s">
        <v>389</v>
      </c>
      <c r="D133" s="151">
        <v>1</v>
      </c>
      <c r="E133" s="272"/>
      <c r="F133" s="6">
        <v>2</v>
      </c>
      <c r="G133" s="135">
        <f t="shared" si="3"/>
        <v>0</v>
      </c>
    </row>
    <row r="134" spans="1:7" x14ac:dyDescent="0.25">
      <c r="A134" s="122" t="s">
        <v>1</v>
      </c>
      <c r="B134" s="72" t="s">
        <v>281</v>
      </c>
      <c r="C134" s="72"/>
      <c r="D134" s="151">
        <v>1</v>
      </c>
      <c r="E134" s="271"/>
      <c r="F134" s="3">
        <v>2</v>
      </c>
      <c r="G134" s="135">
        <f t="shared" si="3"/>
        <v>0</v>
      </c>
    </row>
    <row r="135" spans="1:7" x14ac:dyDescent="0.25">
      <c r="A135" s="102" t="s">
        <v>1</v>
      </c>
      <c r="B135" s="76" t="s">
        <v>281</v>
      </c>
      <c r="C135" s="76">
        <v>2010</v>
      </c>
      <c r="D135" s="151">
        <v>1</v>
      </c>
      <c r="E135" s="272"/>
      <c r="F135" s="6">
        <v>2</v>
      </c>
      <c r="G135" s="135">
        <f t="shared" si="3"/>
        <v>0</v>
      </c>
    </row>
    <row r="136" spans="1:7" x14ac:dyDescent="0.25">
      <c r="A136" s="102" t="s">
        <v>1</v>
      </c>
      <c r="B136" s="76" t="s">
        <v>281</v>
      </c>
      <c r="C136" s="76" t="s">
        <v>390</v>
      </c>
      <c r="D136" s="151">
        <v>1</v>
      </c>
      <c r="E136" s="272"/>
      <c r="F136" s="6">
        <v>2</v>
      </c>
      <c r="G136" s="135">
        <f t="shared" si="3"/>
        <v>0</v>
      </c>
    </row>
    <row r="137" spans="1:7" x14ac:dyDescent="0.25">
      <c r="A137" s="17" t="s">
        <v>1</v>
      </c>
      <c r="B137" s="72" t="s">
        <v>281</v>
      </c>
      <c r="C137" s="72" t="s">
        <v>391</v>
      </c>
      <c r="D137" s="151">
        <v>1</v>
      </c>
      <c r="E137" s="271"/>
      <c r="F137" s="3">
        <v>2</v>
      </c>
      <c r="G137" s="135">
        <f t="shared" si="3"/>
        <v>0</v>
      </c>
    </row>
    <row r="138" spans="1:7" x14ac:dyDescent="0.25">
      <c r="A138" s="17" t="s">
        <v>1</v>
      </c>
      <c r="B138" s="72" t="s">
        <v>281</v>
      </c>
      <c r="C138" s="72" t="s">
        <v>392</v>
      </c>
      <c r="D138" s="151">
        <v>1</v>
      </c>
      <c r="E138" s="271"/>
      <c r="F138" s="3">
        <v>2</v>
      </c>
      <c r="G138" s="135">
        <f t="shared" si="3"/>
        <v>0</v>
      </c>
    </row>
    <row r="139" spans="1:7" x14ac:dyDescent="0.25">
      <c r="A139" s="102" t="s">
        <v>1</v>
      </c>
      <c r="B139" s="76" t="s">
        <v>281</v>
      </c>
      <c r="C139" s="76">
        <v>1545</v>
      </c>
      <c r="D139" s="151">
        <v>2</v>
      </c>
      <c r="E139" s="272"/>
      <c r="F139" s="6">
        <v>2</v>
      </c>
      <c r="G139" s="135">
        <f t="shared" si="3"/>
        <v>0</v>
      </c>
    </row>
    <row r="140" spans="1:7" x14ac:dyDescent="0.25">
      <c r="A140" s="102" t="s">
        <v>1</v>
      </c>
      <c r="B140" s="76" t="s">
        <v>281</v>
      </c>
      <c r="C140" s="76">
        <v>1925</v>
      </c>
      <c r="D140" s="151">
        <v>2</v>
      </c>
      <c r="E140" s="272"/>
      <c r="F140" s="6">
        <v>2</v>
      </c>
      <c r="G140" s="135">
        <f t="shared" si="3"/>
        <v>0</v>
      </c>
    </row>
    <row r="141" spans="1:7" x14ac:dyDescent="0.25">
      <c r="A141" s="102" t="s">
        <v>1</v>
      </c>
      <c r="B141" s="76" t="s">
        <v>281</v>
      </c>
      <c r="C141" s="76">
        <v>1555</v>
      </c>
      <c r="D141" s="151">
        <v>2</v>
      </c>
      <c r="E141" s="272"/>
      <c r="F141" s="6">
        <v>2</v>
      </c>
      <c r="G141" s="135">
        <f t="shared" si="3"/>
        <v>0</v>
      </c>
    </row>
    <row r="142" spans="1:7" x14ac:dyDescent="0.25">
      <c r="A142" s="102" t="s">
        <v>1</v>
      </c>
      <c r="B142" s="76" t="s">
        <v>393</v>
      </c>
      <c r="C142" s="76" t="s">
        <v>394</v>
      </c>
      <c r="D142" s="151">
        <v>1</v>
      </c>
      <c r="E142" s="272"/>
      <c r="F142" s="6">
        <v>2</v>
      </c>
      <c r="G142" s="135">
        <f t="shared" si="3"/>
        <v>0</v>
      </c>
    </row>
    <row r="143" spans="1:7" x14ac:dyDescent="0.25">
      <c r="A143" s="102" t="s">
        <v>395</v>
      </c>
      <c r="B143" s="76" t="s">
        <v>281</v>
      </c>
      <c r="C143" s="76" t="s">
        <v>396</v>
      </c>
      <c r="D143" s="151">
        <v>1</v>
      </c>
      <c r="E143" s="272"/>
      <c r="F143" s="6">
        <v>2</v>
      </c>
      <c r="G143" s="135">
        <f t="shared" ref="G143:G177" si="4">D143*E143*F143</f>
        <v>0</v>
      </c>
    </row>
    <row r="144" spans="1:7" x14ac:dyDescent="0.25">
      <c r="A144" s="102" t="s">
        <v>395</v>
      </c>
      <c r="B144" s="76" t="s">
        <v>281</v>
      </c>
      <c r="C144" s="76" t="s">
        <v>397</v>
      </c>
      <c r="D144" s="151">
        <v>1</v>
      </c>
      <c r="E144" s="272"/>
      <c r="F144" s="6">
        <v>2</v>
      </c>
      <c r="G144" s="135">
        <f t="shared" si="4"/>
        <v>0</v>
      </c>
    </row>
    <row r="145" spans="1:7" x14ac:dyDescent="0.25">
      <c r="A145" s="102" t="s">
        <v>395</v>
      </c>
      <c r="B145" s="76" t="s">
        <v>281</v>
      </c>
      <c r="C145" s="76" t="s">
        <v>398</v>
      </c>
      <c r="D145" s="151">
        <v>1</v>
      </c>
      <c r="E145" s="272"/>
      <c r="F145" s="6">
        <v>2</v>
      </c>
      <c r="G145" s="135">
        <f t="shared" si="4"/>
        <v>0</v>
      </c>
    </row>
    <row r="146" spans="1:7" x14ac:dyDescent="0.25">
      <c r="A146" s="102" t="s">
        <v>395</v>
      </c>
      <c r="B146" s="76" t="s">
        <v>281</v>
      </c>
      <c r="C146" s="76" t="s">
        <v>399</v>
      </c>
      <c r="D146" s="151">
        <v>1</v>
      </c>
      <c r="E146" s="272"/>
      <c r="F146" s="6">
        <v>2</v>
      </c>
      <c r="G146" s="135">
        <f t="shared" si="4"/>
        <v>0</v>
      </c>
    </row>
    <row r="147" spans="1:7" x14ac:dyDescent="0.25">
      <c r="A147" s="102" t="s">
        <v>395</v>
      </c>
      <c r="B147" s="76" t="s">
        <v>281</v>
      </c>
      <c r="C147" s="76" t="s">
        <v>400</v>
      </c>
      <c r="D147" s="151">
        <v>1</v>
      </c>
      <c r="E147" s="272"/>
      <c r="F147" s="6">
        <v>2</v>
      </c>
      <c r="G147" s="135">
        <f t="shared" si="4"/>
        <v>0</v>
      </c>
    </row>
    <row r="148" spans="1:7" x14ac:dyDescent="0.25">
      <c r="A148" s="102" t="s">
        <v>395</v>
      </c>
      <c r="B148" s="76" t="s">
        <v>281</v>
      </c>
      <c r="C148" s="76" t="s">
        <v>401</v>
      </c>
      <c r="D148" s="151">
        <v>1</v>
      </c>
      <c r="E148" s="272"/>
      <c r="F148" s="6">
        <v>2</v>
      </c>
      <c r="G148" s="135">
        <f t="shared" si="4"/>
        <v>0</v>
      </c>
    </row>
    <row r="149" spans="1:7" x14ac:dyDescent="0.25">
      <c r="A149" s="102" t="s">
        <v>395</v>
      </c>
      <c r="B149" s="76" t="s">
        <v>281</v>
      </c>
      <c r="C149" s="76">
        <v>1927</v>
      </c>
      <c r="D149" s="151">
        <v>6</v>
      </c>
      <c r="E149" s="272"/>
      <c r="F149" s="6">
        <v>2</v>
      </c>
      <c r="G149" s="135">
        <f t="shared" si="4"/>
        <v>0</v>
      </c>
    </row>
    <row r="150" spans="1:7" ht="14.4" thickBot="1" x14ac:dyDescent="0.3">
      <c r="A150" s="196" t="s">
        <v>120</v>
      </c>
      <c r="B150" s="189"/>
      <c r="C150" s="189"/>
      <c r="D150" s="190">
        <f>SUM(D123:D149)</f>
        <v>41</v>
      </c>
      <c r="E150" s="278"/>
      <c r="F150" s="192">
        <f>SUM(F123:F149)</f>
        <v>54</v>
      </c>
      <c r="G150" s="193">
        <f>SUM(G123:G149)</f>
        <v>0</v>
      </c>
    </row>
    <row r="151" spans="1:7" ht="14.4" thickTop="1" x14ac:dyDescent="0.25">
      <c r="A151" s="109" t="s">
        <v>402</v>
      </c>
      <c r="B151" s="110" t="s">
        <v>403</v>
      </c>
      <c r="C151" s="110" t="s">
        <v>404</v>
      </c>
      <c r="D151" s="155">
        <v>2</v>
      </c>
      <c r="E151" s="275"/>
      <c r="F151" s="111">
        <v>1</v>
      </c>
      <c r="G151" s="139">
        <f t="shared" si="4"/>
        <v>0</v>
      </c>
    </row>
    <row r="152" spans="1:7" ht="14.4" thickBot="1" x14ac:dyDescent="0.3">
      <c r="A152" s="196" t="s">
        <v>120</v>
      </c>
      <c r="B152" s="189"/>
      <c r="C152" s="189"/>
      <c r="D152" s="190">
        <f>SUM(D151:D151)</f>
        <v>2</v>
      </c>
      <c r="E152" s="278"/>
      <c r="F152" s="192">
        <f>SUM(F151:F151)</f>
        <v>1</v>
      </c>
      <c r="G152" s="193">
        <f>SUM(G151:G151)</f>
        <v>0</v>
      </c>
    </row>
    <row r="153" spans="1:7" ht="14.4" thickTop="1" x14ac:dyDescent="0.25">
      <c r="A153" s="109" t="s">
        <v>405</v>
      </c>
      <c r="B153" s="110" t="s">
        <v>406</v>
      </c>
      <c r="C153" s="110">
        <v>60453</v>
      </c>
      <c r="D153" s="155">
        <v>1</v>
      </c>
      <c r="E153" s="275"/>
      <c r="F153" s="111">
        <v>1</v>
      </c>
      <c r="G153" s="139">
        <f t="shared" si="4"/>
        <v>0</v>
      </c>
    </row>
    <row r="154" spans="1:7" x14ac:dyDescent="0.25">
      <c r="A154" s="102" t="s">
        <v>405</v>
      </c>
      <c r="B154" s="76" t="s">
        <v>406</v>
      </c>
      <c r="C154" s="76">
        <v>60480</v>
      </c>
      <c r="D154" s="151">
        <v>2</v>
      </c>
      <c r="E154" s="272"/>
      <c r="F154" s="6">
        <v>1</v>
      </c>
      <c r="G154" s="135">
        <f t="shared" si="4"/>
        <v>0</v>
      </c>
    </row>
    <row r="155" spans="1:7" x14ac:dyDescent="0.25">
      <c r="A155" s="102" t="s">
        <v>405</v>
      </c>
      <c r="B155" s="76" t="s">
        <v>407</v>
      </c>
      <c r="C155" s="76" t="s">
        <v>408</v>
      </c>
      <c r="D155" s="151">
        <v>1</v>
      </c>
      <c r="E155" s="272"/>
      <c r="F155" s="6">
        <v>1</v>
      </c>
      <c r="G155" s="135">
        <f t="shared" si="4"/>
        <v>0</v>
      </c>
    </row>
    <row r="156" spans="1:7" ht="14.4" thickBot="1" x14ac:dyDescent="0.3">
      <c r="A156" s="196" t="s">
        <v>120</v>
      </c>
      <c r="B156" s="189"/>
      <c r="C156" s="189"/>
      <c r="D156" s="190">
        <f>SUM(D153:D155)</f>
        <v>4</v>
      </c>
      <c r="E156" s="278"/>
      <c r="F156" s="192">
        <f>SUM(F153:F155)</f>
        <v>3</v>
      </c>
      <c r="G156" s="193">
        <f>SUM(G153:G155)</f>
        <v>0</v>
      </c>
    </row>
    <row r="157" spans="1:7" ht="14.4" thickTop="1" x14ac:dyDescent="0.25">
      <c r="A157" s="123" t="s">
        <v>409</v>
      </c>
      <c r="B157" s="114" t="s">
        <v>345</v>
      </c>
      <c r="C157" s="114" t="s">
        <v>410</v>
      </c>
      <c r="D157" s="155">
        <v>2</v>
      </c>
      <c r="E157" s="276"/>
      <c r="F157" s="116">
        <v>2</v>
      </c>
      <c r="G157" s="139">
        <f>D157*E157*F157</f>
        <v>0</v>
      </c>
    </row>
    <row r="158" spans="1:7" x14ac:dyDescent="0.25">
      <c r="A158" s="102" t="s">
        <v>411</v>
      </c>
      <c r="B158" s="76" t="s">
        <v>369</v>
      </c>
      <c r="C158" s="76" t="s">
        <v>412</v>
      </c>
      <c r="D158" s="151">
        <v>1</v>
      </c>
      <c r="E158" s="272"/>
      <c r="F158" s="6">
        <v>2</v>
      </c>
      <c r="G158" s="135">
        <f t="shared" si="4"/>
        <v>0</v>
      </c>
    </row>
    <row r="159" spans="1:7" x14ac:dyDescent="0.25">
      <c r="A159" s="102" t="s">
        <v>411</v>
      </c>
      <c r="B159" s="76" t="s">
        <v>257</v>
      </c>
      <c r="C159" s="76" t="s">
        <v>413</v>
      </c>
      <c r="D159" s="151">
        <v>1</v>
      </c>
      <c r="E159" s="272"/>
      <c r="F159" s="6">
        <v>2</v>
      </c>
      <c r="G159" s="135">
        <f t="shared" si="4"/>
        <v>0</v>
      </c>
    </row>
    <row r="160" spans="1:7" x14ac:dyDescent="0.25">
      <c r="A160" s="102" t="s">
        <v>411</v>
      </c>
      <c r="B160" s="76" t="s">
        <v>257</v>
      </c>
      <c r="C160" s="76" t="s">
        <v>414</v>
      </c>
      <c r="D160" s="151">
        <v>1</v>
      </c>
      <c r="E160" s="272"/>
      <c r="F160" s="6">
        <v>2</v>
      </c>
      <c r="G160" s="135">
        <f t="shared" si="4"/>
        <v>0</v>
      </c>
    </row>
    <row r="161" spans="1:7" x14ac:dyDescent="0.25">
      <c r="A161" s="102" t="s">
        <v>411</v>
      </c>
      <c r="B161" s="76" t="s">
        <v>415</v>
      </c>
      <c r="C161" s="76">
        <v>1100</v>
      </c>
      <c r="D161" s="151">
        <v>1</v>
      </c>
      <c r="E161" s="272"/>
      <c r="F161" s="6">
        <v>2</v>
      </c>
      <c r="G161" s="135">
        <f t="shared" si="4"/>
        <v>0</v>
      </c>
    </row>
    <row r="162" spans="1:7" x14ac:dyDescent="0.25">
      <c r="A162" s="17" t="s">
        <v>411</v>
      </c>
      <c r="B162" s="72" t="s">
        <v>416</v>
      </c>
      <c r="C162" s="74"/>
      <c r="D162" s="151">
        <v>1</v>
      </c>
      <c r="E162" s="271"/>
      <c r="F162" s="3">
        <v>2</v>
      </c>
      <c r="G162" s="135">
        <f t="shared" si="4"/>
        <v>0</v>
      </c>
    </row>
    <row r="163" spans="1:7" ht="14.4" thickBot="1" x14ac:dyDescent="0.3">
      <c r="A163" s="196" t="s">
        <v>120</v>
      </c>
      <c r="B163" s="189"/>
      <c r="C163" s="189"/>
      <c r="D163" s="190">
        <f>SUM(D157:D162)</f>
        <v>7</v>
      </c>
      <c r="E163" s="278"/>
      <c r="F163" s="192">
        <f>SUM(F157:F162)</f>
        <v>12</v>
      </c>
      <c r="G163" s="193">
        <f>SUM(G157:G162)</f>
        <v>0</v>
      </c>
    </row>
    <row r="164" spans="1:7" ht="14.4" thickTop="1" x14ac:dyDescent="0.25">
      <c r="A164" s="123" t="s">
        <v>417</v>
      </c>
      <c r="B164" s="114" t="s">
        <v>418</v>
      </c>
      <c r="C164" s="114" t="s">
        <v>419</v>
      </c>
      <c r="D164" s="155">
        <v>2</v>
      </c>
      <c r="E164" s="276"/>
      <c r="F164" s="116">
        <v>2</v>
      </c>
      <c r="G164" s="139">
        <f t="shared" si="4"/>
        <v>0</v>
      </c>
    </row>
    <row r="165" spans="1:7" x14ac:dyDescent="0.25">
      <c r="A165" s="17" t="s">
        <v>417</v>
      </c>
      <c r="B165" s="72" t="s">
        <v>418</v>
      </c>
      <c r="C165" s="72" t="s">
        <v>420</v>
      </c>
      <c r="D165" s="151">
        <v>2</v>
      </c>
      <c r="E165" s="271"/>
      <c r="F165" s="3">
        <v>2</v>
      </c>
      <c r="G165" s="135">
        <f t="shared" si="4"/>
        <v>0</v>
      </c>
    </row>
    <row r="166" spans="1:7" ht="14.4" thickBot="1" x14ac:dyDescent="0.3">
      <c r="A166" s="196" t="s">
        <v>120</v>
      </c>
      <c r="B166" s="189"/>
      <c r="C166" s="189"/>
      <c r="D166" s="190">
        <f>SUM(D164:D165)</f>
        <v>4</v>
      </c>
      <c r="E166" s="278"/>
      <c r="F166" s="192">
        <f>SUM(F164:F165)</f>
        <v>4</v>
      </c>
      <c r="G166" s="193">
        <f>SUM(G164:G165)</f>
        <v>0</v>
      </c>
    </row>
    <row r="167" spans="1:7" ht="14.4" thickTop="1" x14ac:dyDescent="0.25">
      <c r="A167" s="123" t="s">
        <v>5</v>
      </c>
      <c r="B167" s="114" t="s">
        <v>421</v>
      </c>
      <c r="C167" s="114" t="s">
        <v>422</v>
      </c>
      <c r="D167" s="155">
        <v>5</v>
      </c>
      <c r="E167" s="276"/>
      <c r="F167" s="124">
        <v>2</v>
      </c>
      <c r="G167" s="139">
        <f t="shared" si="4"/>
        <v>0</v>
      </c>
    </row>
    <row r="168" spans="1:7" x14ac:dyDescent="0.25">
      <c r="A168" s="17" t="s">
        <v>5</v>
      </c>
      <c r="B168" s="72" t="s">
        <v>421</v>
      </c>
      <c r="C168" s="72" t="s">
        <v>423</v>
      </c>
      <c r="D168" s="151">
        <v>1</v>
      </c>
      <c r="E168" s="271"/>
      <c r="F168" s="125">
        <v>2</v>
      </c>
      <c r="G168" s="135">
        <f t="shared" si="4"/>
        <v>0</v>
      </c>
    </row>
    <row r="169" spans="1:7" x14ac:dyDescent="0.25">
      <c r="A169" s="17" t="s">
        <v>5</v>
      </c>
      <c r="B169" s="72" t="s">
        <v>424</v>
      </c>
      <c r="C169" s="72" t="s">
        <v>425</v>
      </c>
      <c r="D169" s="151">
        <v>1</v>
      </c>
      <c r="E169" s="271"/>
      <c r="F169" s="125">
        <v>2</v>
      </c>
      <c r="G169" s="135">
        <f t="shared" si="4"/>
        <v>0</v>
      </c>
    </row>
    <row r="170" spans="1:7" x14ac:dyDescent="0.25">
      <c r="A170" s="17" t="s">
        <v>5</v>
      </c>
      <c r="B170" s="72" t="s">
        <v>69</v>
      </c>
      <c r="C170" s="72" t="s">
        <v>423</v>
      </c>
      <c r="D170" s="151">
        <v>4</v>
      </c>
      <c r="E170" s="271"/>
      <c r="F170" s="125">
        <v>2</v>
      </c>
      <c r="G170" s="135">
        <f t="shared" si="4"/>
        <v>0</v>
      </c>
    </row>
    <row r="171" spans="1:7" x14ac:dyDescent="0.25">
      <c r="A171" s="17" t="s">
        <v>5</v>
      </c>
      <c r="B171" s="72" t="s">
        <v>426</v>
      </c>
      <c r="C171" s="72" t="s">
        <v>427</v>
      </c>
      <c r="D171" s="151">
        <v>1</v>
      </c>
      <c r="E171" s="271"/>
      <c r="F171" s="125">
        <v>2</v>
      </c>
      <c r="G171" s="135">
        <f t="shared" si="4"/>
        <v>0</v>
      </c>
    </row>
    <row r="172" spans="1:7" x14ac:dyDescent="0.25">
      <c r="A172" s="17" t="s">
        <v>5</v>
      </c>
      <c r="B172" s="72" t="s">
        <v>428</v>
      </c>
      <c r="C172" s="72" t="s">
        <v>429</v>
      </c>
      <c r="D172" s="151">
        <v>7</v>
      </c>
      <c r="E172" s="271"/>
      <c r="F172" s="125">
        <v>2</v>
      </c>
      <c r="G172" s="135">
        <f t="shared" si="4"/>
        <v>0</v>
      </c>
    </row>
    <row r="173" spans="1:7" x14ac:dyDescent="0.25">
      <c r="A173" s="17" t="s">
        <v>5</v>
      </c>
      <c r="B173" s="72" t="s">
        <v>428</v>
      </c>
      <c r="C173" s="72" t="s">
        <v>73</v>
      </c>
      <c r="D173" s="151">
        <v>11</v>
      </c>
      <c r="E173" s="271"/>
      <c r="F173" s="125">
        <v>2</v>
      </c>
      <c r="G173" s="135">
        <f t="shared" si="4"/>
        <v>0</v>
      </c>
    </row>
    <row r="174" spans="1:7" x14ac:dyDescent="0.25">
      <c r="A174" s="17" t="s">
        <v>5</v>
      </c>
      <c r="B174" s="72" t="s">
        <v>428</v>
      </c>
      <c r="C174" s="72" t="s">
        <v>429</v>
      </c>
      <c r="D174" s="151">
        <v>1</v>
      </c>
      <c r="E174" s="271"/>
      <c r="F174" s="125">
        <v>2</v>
      </c>
      <c r="G174" s="135">
        <f t="shared" si="4"/>
        <v>0</v>
      </c>
    </row>
    <row r="175" spans="1:7" ht="14.4" thickBot="1" x14ac:dyDescent="0.3">
      <c r="A175" s="196" t="s">
        <v>120</v>
      </c>
      <c r="B175" s="189"/>
      <c r="C175" s="189"/>
      <c r="D175" s="190">
        <f>SUM(D167:D174)</f>
        <v>31</v>
      </c>
      <c r="E175" s="278"/>
      <c r="F175" s="192">
        <f>SUM(F167:F174)</f>
        <v>16</v>
      </c>
      <c r="G175" s="193">
        <f>SUM(G167:G174)</f>
        <v>0</v>
      </c>
    </row>
    <row r="176" spans="1:7" ht="14.4" thickTop="1" x14ac:dyDescent="0.25">
      <c r="A176" s="109" t="s">
        <v>430</v>
      </c>
      <c r="B176" s="110" t="s">
        <v>431</v>
      </c>
      <c r="C176" s="110" t="s">
        <v>432</v>
      </c>
      <c r="D176" s="155">
        <v>2</v>
      </c>
      <c r="E176" s="275"/>
      <c r="F176" s="111">
        <v>1</v>
      </c>
      <c r="G176" s="139">
        <f t="shared" si="4"/>
        <v>0</v>
      </c>
    </row>
    <row r="177" spans="1:7" x14ac:dyDescent="0.25">
      <c r="A177" s="102" t="s">
        <v>430</v>
      </c>
      <c r="B177" s="76" t="s">
        <v>431</v>
      </c>
      <c r="C177" s="76" t="s">
        <v>433</v>
      </c>
      <c r="D177" s="151">
        <v>1</v>
      </c>
      <c r="E177" s="272"/>
      <c r="F177" s="6">
        <v>1</v>
      </c>
      <c r="G177" s="135">
        <f t="shared" si="4"/>
        <v>0</v>
      </c>
    </row>
    <row r="178" spans="1:7" ht="14.4" thickBot="1" x14ac:dyDescent="0.3">
      <c r="A178" s="196" t="s">
        <v>120</v>
      </c>
      <c r="B178" s="189"/>
      <c r="C178" s="189"/>
      <c r="D178" s="190">
        <f>SUM(D176:D177)</f>
        <v>3</v>
      </c>
      <c r="E178" s="278"/>
      <c r="F178" s="192">
        <f>SUM(F176:F177)</f>
        <v>2</v>
      </c>
      <c r="G178" s="193">
        <f>SUM(G176:G177)</f>
        <v>0</v>
      </c>
    </row>
    <row r="179" spans="1:7" ht="14.4" thickTop="1" x14ac:dyDescent="0.25">
      <c r="A179" s="109" t="s">
        <v>438</v>
      </c>
      <c r="B179" s="110" t="s">
        <v>341</v>
      </c>
      <c r="C179" s="110" t="s">
        <v>440</v>
      </c>
      <c r="D179" s="155">
        <v>3</v>
      </c>
      <c r="E179" s="276"/>
      <c r="F179" s="116">
        <v>2</v>
      </c>
      <c r="G179" s="139">
        <f t="shared" ref="G179:G200" si="5">D179*E179*F179</f>
        <v>0</v>
      </c>
    </row>
    <row r="180" spans="1:7" x14ac:dyDescent="0.25">
      <c r="A180" s="102" t="s">
        <v>438</v>
      </c>
      <c r="B180" s="76" t="s">
        <v>341</v>
      </c>
      <c r="C180" s="76" t="s">
        <v>439</v>
      </c>
      <c r="D180" s="151">
        <v>1</v>
      </c>
      <c r="E180" s="271"/>
      <c r="F180" s="3">
        <v>2</v>
      </c>
      <c r="G180" s="135">
        <f t="shared" si="5"/>
        <v>0</v>
      </c>
    </row>
    <row r="181" spans="1:7" x14ac:dyDescent="0.25">
      <c r="A181" s="102" t="s">
        <v>438</v>
      </c>
      <c r="B181" s="76" t="s">
        <v>441</v>
      </c>
      <c r="C181" s="76" t="s">
        <v>442</v>
      </c>
      <c r="D181" s="151">
        <v>1</v>
      </c>
      <c r="E181" s="271"/>
      <c r="F181" s="3">
        <v>2</v>
      </c>
      <c r="G181" s="135">
        <f t="shared" si="5"/>
        <v>0</v>
      </c>
    </row>
    <row r="182" spans="1:7" x14ac:dyDescent="0.25">
      <c r="A182" s="102" t="s">
        <v>438</v>
      </c>
      <c r="B182" s="76" t="s">
        <v>345</v>
      </c>
      <c r="C182" s="76">
        <v>2215365</v>
      </c>
      <c r="D182" s="151">
        <v>2</v>
      </c>
      <c r="E182" s="271"/>
      <c r="F182" s="3">
        <v>2</v>
      </c>
      <c r="G182" s="135">
        <f t="shared" si="5"/>
        <v>0</v>
      </c>
    </row>
    <row r="183" spans="1:7" x14ac:dyDescent="0.25">
      <c r="A183" s="17" t="s">
        <v>438</v>
      </c>
      <c r="B183" s="72" t="s">
        <v>345</v>
      </c>
      <c r="C183" s="72" t="s">
        <v>443</v>
      </c>
      <c r="D183" s="151">
        <v>2</v>
      </c>
      <c r="E183" s="271"/>
      <c r="F183" s="3">
        <v>2</v>
      </c>
      <c r="G183" s="135">
        <f t="shared" si="5"/>
        <v>0</v>
      </c>
    </row>
    <row r="184" spans="1:7" x14ac:dyDescent="0.25">
      <c r="A184" s="102" t="s">
        <v>453</v>
      </c>
      <c r="B184" s="76" t="s">
        <v>345</v>
      </c>
      <c r="C184" s="76" t="s">
        <v>454</v>
      </c>
      <c r="D184" s="151">
        <v>1</v>
      </c>
      <c r="E184" s="272"/>
      <c r="F184" s="6">
        <v>2</v>
      </c>
      <c r="G184" s="135">
        <f t="shared" si="5"/>
        <v>0</v>
      </c>
    </row>
    <row r="185" spans="1:7" x14ac:dyDescent="0.25">
      <c r="A185" s="102" t="s">
        <v>666</v>
      </c>
      <c r="B185" s="76" t="s">
        <v>345</v>
      </c>
      <c r="C185" s="76" t="s">
        <v>454</v>
      </c>
      <c r="D185" s="151">
        <v>1</v>
      </c>
      <c r="E185" s="272"/>
      <c r="F185" s="6">
        <v>2</v>
      </c>
      <c r="G185" s="135">
        <f t="shared" si="5"/>
        <v>0</v>
      </c>
    </row>
    <row r="186" spans="1:7" x14ac:dyDescent="0.25">
      <c r="A186" s="102" t="s">
        <v>438</v>
      </c>
      <c r="B186" s="76" t="s">
        <v>345</v>
      </c>
      <c r="C186" s="76" t="s">
        <v>444</v>
      </c>
      <c r="D186" s="151">
        <v>1</v>
      </c>
      <c r="E186" s="271"/>
      <c r="F186" s="3">
        <v>2</v>
      </c>
      <c r="G186" s="135">
        <f t="shared" si="5"/>
        <v>0</v>
      </c>
    </row>
    <row r="187" spans="1:7" x14ac:dyDescent="0.25">
      <c r="A187" s="102" t="s">
        <v>438</v>
      </c>
      <c r="B187" s="76" t="s">
        <v>445</v>
      </c>
      <c r="C187" s="76" t="s">
        <v>444</v>
      </c>
      <c r="D187" s="151">
        <v>3</v>
      </c>
      <c r="E187" s="271"/>
      <c r="F187" s="3">
        <v>2</v>
      </c>
      <c r="G187" s="135">
        <f t="shared" si="5"/>
        <v>0</v>
      </c>
    </row>
    <row r="188" spans="1:7" x14ac:dyDescent="0.25">
      <c r="A188" s="102" t="s">
        <v>438</v>
      </c>
      <c r="B188" s="76" t="s">
        <v>446</v>
      </c>
      <c r="C188" s="76" t="s">
        <v>626</v>
      </c>
      <c r="D188" s="151">
        <v>1</v>
      </c>
      <c r="E188" s="271"/>
      <c r="F188" s="3">
        <v>2</v>
      </c>
      <c r="G188" s="135">
        <f t="shared" ref="G188" si="6">D188*E188*F188</f>
        <v>0</v>
      </c>
    </row>
    <row r="189" spans="1:7" x14ac:dyDescent="0.25">
      <c r="A189" s="102" t="s">
        <v>438</v>
      </c>
      <c r="B189" s="76" t="s">
        <v>446</v>
      </c>
      <c r="C189" s="76" t="s">
        <v>448</v>
      </c>
      <c r="D189" s="151">
        <v>3</v>
      </c>
      <c r="E189" s="271"/>
      <c r="F189" s="3">
        <v>2</v>
      </c>
      <c r="G189" s="135">
        <f t="shared" si="5"/>
        <v>0</v>
      </c>
    </row>
    <row r="190" spans="1:7" x14ac:dyDescent="0.25">
      <c r="A190" s="102" t="s">
        <v>438</v>
      </c>
      <c r="B190" s="76" t="s">
        <v>446</v>
      </c>
      <c r="C190" s="76" t="s">
        <v>447</v>
      </c>
      <c r="D190" s="151">
        <v>2</v>
      </c>
      <c r="E190" s="271"/>
      <c r="F190" s="3">
        <v>2</v>
      </c>
      <c r="G190" s="135">
        <f t="shared" si="5"/>
        <v>0</v>
      </c>
    </row>
    <row r="191" spans="1:7" x14ac:dyDescent="0.25">
      <c r="A191" s="17" t="s">
        <v>6</v>
      </c>
      <c r="B191" s="72" t="s">
        <v>376</v>
      </c>
      <c r="C191" s="72" t="s">
        <v>434</v>
      </c>
      <c r="D191" s="151">
        <v>1</v>
      </c>
      <c r="E191" s="271"/>
      <c r="F191" s="3">
        <v>2</v>
      </c>
      <c r="G191" s="135">
        <f t="shared" si="5"/>
        <v>0</v>
      </c>
    </row>
    <row r="192" spans="1:7" x14ac:dyDescent="0.25">
      <c r="A192" s="17" t="s">
        <v>435</v>
      </c>
      <c r="B192" s="72" t="s">
        <v>376</v>
      </c>
      <c r="C192" s="72" t="s">
        <v>434</v>
      </c>
      <c r="D192" s="151">
        <v>3</v>
      </c>
      <c r="E192" s="271"/>
      <c r="F192" s="3">
        <v>2</v>
      </c>
      <c r="G192" s="135">
        <f t="shared" si="5"/>
        <v>0</v>
      </c>
    </row>
    <row r="193" spans="1:7" x14ac:dyDescent="0.25">
      <c r="A193" s="102" t="s">
        <v>438</v>
      </c>
      <c r="B193" s="76" t="s">
        <v>376</v>
      </c>
      <c r="C193" s="76" t="s">
        <v>440</v>
      </c>
      <c r="D193" s="151">
        <v>1</v>
      </c>
      <c r="E193" s="272"/>
      <c r="F193" s="6">
        <v>2</v>
      </c>
      <c r="G193" s="135">
        <f t="shared" si="5"/>
        <v>0</v>
      </c>
    </row>
    <row r="194" spans="1:7" x14ac:dyDescent="0.25">
      <c r="A194" s="102" t="s">
        <v>436</v>
      </c>
      <c r="B194" s="76" t="s">
        <v>376</v>
      </c>
      <c r="C194" s="76" t="s">
        <v>437</v>
      </c>
      <c r="D194" s="151">
        <v>1</v>
      </c>
      <c r="E194" s="272"/>
      <c r="F194" s="6">
        <v>2</v>
      </c>
      <c r="G194" s="135">
        <f t="shared" si="5"/>
        <v>0</v>
      </c>
    </row>
    <row r="195" spans="1:7" x14ac:dyDescent="0.25">
      <c r="A195" s="102" t="s">
        <v>453</v>
      </c>
      <c r="B195" s="76" t="s">
        <v>455</v>
      </c>
      <c r="C195" s="76" t="s">
        <v>456</v>
      </c>
      <c r="D195" s="151">
        <v>2</v>
      </c>
      <c r="E195" s="272"/>
      <c r="F195" s="6">
        <v>2</v>
      </c>
      <c r="G195" s="135">
        <f t="shared" si="5"/>
        <v>0</v>
      </c>
    </row>
    <row r="196" spans="1:7" x14ac:dyDescent="0.25">
      <c r="A196" s="102" t="s">
        <v>438</v>
      </c>
      <c r="B196" s="76" t="s">
        <v>449</v>
      </c>
      <c r="C196" s="76" t="s">
        <v>450</v>
      </c>
      <c r="D196" s="151">
        <v>1</v>
      </c>
      <c r="E196" s="271"/>
      <c r="F196" s="3">
        <v>2</v>
      </c>
      <c r="G196" s="135">
        <f t="shared" si="5"/>
        <v>0</v>
      </c>
    </row>
    <row r="197" spans="1:7" x14ac:dyDescent="0.25">
      <c r="A197" s="102" t="s">
        <v>438</v>
      </c>
      <c r="B197" s="76" t="s">
        <v>281</v>
      </c>
      <c r="C197" s="76" t="s">
        <v>451</v>
      </c>
      <c r="D197" s="151">
        <v>12</v>
      </c>
      <c r="E197" s="271"/>
      <c r="F197" s="3">
        <v>2</v>
      </c>
      <c r="G197" s="135">
        <f t="shared" si="5"/>
        <v>0</v>
      </c>
    </row>
    <row r="198" spans="1:7" x14ac:dyDescent="0.25">
      <c r="A198" s="102" t="s">
        <v>438</v>
      </c>
      <c r="B198" s="76" t="s">
        <v>281</v>
      </c>
      <c r="C198" s="76" t="s">
        <v>285</v>
      </c>
      <c r="D198" s="151">
        <v>1</v>
      </c>
      <c r="E198" s="271"/>
      <c r="F198" s="3">
        <v>2</v>
      </c>
      <c r="G198" s="135">
        <f t="shared" si="5"/>
        <v>0</v>
      </c>
    </row>
    <row r="199" spans="1:7" x14ac:dyDescent="0.25">
      <c r="A199" s="102" t="s">
        <v>438</v>
      </c>
      <c r="B199" s="76" t="s">
        <v>281</v>
      </c>
      <c r="C199" s="76" t="s">
        <v>452</v>
      </c>
      <c r="D199" s="151">
        <v>3</v>
      </c>
      <c r="E199" s="271"/>
      <c r="F199" s="3">
        <v>2</v>
      </c>
      <c r="G199" s="135">
        <f t="shared" si="5"/>
        <v>0</v>
      </c>
    </row>
    <row r="200" spans="1:7" x14ac:dyDescent="0.25">
      <c r="A200" s="102" t="s">
        <v>453</v>
      </c>
      <c r="B200" s="76" t="s">
        <v>281</v>
      </c>
      <c r="C200" s="76" t="s">
        <v>457</v>
      </c>
      <c r="D200" s="151">
        <v>2</v>
      </c>
      <c r="E200" s="272"/>
      <c r="F200" s="6">
        <v>2</v>
      </c>
      <c r="G200" s="135">
        <f t="shared" si="5"/>
        <v>0</v>
      </c>
    </row>
    <row r="201" spans="1:7" ht="14.4" thickBot="1" x14ac:dyDescent="0.3">
      <c r="A201" s="196" t="s">
        <v>120</v>
      </c>
      <c r="B201" s="189"/>
      <c r="C201" s="189"/>
      <c r="D201" s="190">
        <f>SUM(D179:D200)</f>
        <v>48</v>
      </c>
      <c r="E201" s="278"/>
      <c r="F201" s="192">
        <f>SUM(F179:F200)</f>
        <v>44</v>
      </c>
      <c r="G201" s="193">
        <f>SUM(G179:G200)</f>
        <v>0</v>
      </c>
    </row>
    <row r="202" spans="1:7" ht="14.4" thickTop="1" x14ac:dyDescent="0.25">
      <c r="A202" s="109" t="s">
        <v>458</v>
      </c>
      <c r="B202" s="110" t="s">
        <v>19</v>
      </c>
      <c r="C202" s="110" t="s">
        <v>459</v>
      </c>
      <c r="D202" s="155">
        <v>1</v>
      </c>
      <c r="E202" s="275"/>
      <c r="F202" s="111">
        <v>1</v>
      </c>
      <c r="G202" s="139">
        <f t="shared" ref="G202:G206" si="7">D202*E202*F202</f>
        <v>0</v>
      </c>
    </row>
    <row r="203" spans="1:7" ht="14.4" thickBot="1" x14ac:dyDescent="0.3">
      <c r="A203" s="196" t="s">
        <v>120</v>
      </c>
      <c r="B203" s="189"/>
      <c r="C203" s="189"/>
      <c r="D203" s="190">
        <f>SUM(D202)</f>
        <v>1</v>
      </c>
      <c r="E203" s="278"/>
      <c r="F203" s="192">
        <f>SUM(F202)</f>
        <v>1</v>
      </c>
      <c r="G203" s="193">
        <f>SUM(G202)</f>
        <v>0</v>
      </c>
    </row>
    <row r="204" spans="1:7" ht="14.4" thickTop="1" x14ac:dyDescent="0.25">
      <c r="A204" s="109" t="s">
        <v>460</v>
      </c>
      <c r="B204" s="110" t="s">
        <v>461</v>
      </c>
      <c r="C204" s="110">
        <v>9700</v>
      </c>
      <c r="D204" s="155">
        <v>3</v>
      </c>
      <c r="E204" s="275"/>
      <c r="F204" s="111">
        <v>1</v>
      </c>
      <c r="G204" s="139">
        <f t="shared" si="7"/>
        <v>0</v>
      </c>
    </row>
    <row r="205" spans="1:7" ht="14.4" thickBot="1" x14ac:dyDescent="0.3">
      <c r="A205" s="196" t="s">
        <v>120</v>
      </c>
      <c r="B205" s="189"/>
      <c r="C205" s="189"/>
      <c r="D205" s="190">
        <f>SUM(D204:D204)</f>
        <v>3</v>
      </c>
      <c r="E205" s="278"/>
      <c r="F205" s="192">
        <f>SUM(F204:F204)</f>
        <v>1</v>
      </c>
      <c r="G205" s="193">
        <f>SUM(G204:G204)</f>
        <v>0</v>
      </c>
    </row>
    <row r="206" spans="1:7" ht="14.4" thickTop="1" x14ac:dyDescent="0.25">
      <c r="A206" s="109" t="s">
        <v>462</v>
      </c>
      <c r="B206" s="110" t="s">
        <v>361</v>
      </c>
      <c r="C206" s="110" t="s">
        <v>463</v>
      </c>
      <c r="D206" s="155">
        <v>5</v>
      </c>
      <c r="E206" s="275"/>
      <c r="F206" s="111">
        <v>1</v>
      </c>
      <c r="G206" s="139">
        <f t="shared" si="7"/>
        <v>0</v>
      </c>
    </row>
    <row r="207" spans="1:7" ht="14.4" thickBot="1" x14ac:dyDescent="0.3">
      <c r="A207" s="196" t="s">
        <v>120</v>
      </c>
      <c r="B207" s="189"/>
      <c r="C207" s="189"/>
      <c r="D207" s="190">
        <f>SUM(D206:D206)</f>
        <v>5</v>
      </c>
      <c r="E207" s="278"/>
      <c r="F207" s="192">
        <f>SUM(F206:F206)</f>
        <v>1</v>
      </c>
      <c r="G207" s="193">
        <f>SUM(G206:G206)</f>
        <v>0</v>
      </c>
    </row>
    <row r="208" spans="1:7" ht="14.4" thickTop="1" x14ac:dyDescent="0.25">
      <c r="A208" s="109" t="s">
        <v>464</v>
      </c>
      <c r="B208" s="110" t="s">
        <v>465</v>
      </c>
      <c r="C208" s="110" t="s">
        <v>466</v>
      </c>
      <c r="D208" s="155">
        <v>2</v>
      </c>
      <c r="E208" s="276"/>
      <c r="F208" s="116">
        <v>2</v>
      </c>
      <c r="G208" s="139">
        <f t="shared" ref="G208:G239" si="8">D208*E208*F208</f>
        <v>0</v>
      </c>
    </row>
    <row r="209" spans="1:7" x14ac:dyDescent="0.25">
      <c r="A209" s="102" t="s">
        <v>464</v>
      </c>
      <c r="B209" s="76" t="s">
        <v>465</v>
      </c>
      <c r="C209" s="76" t="s">
        <v>467</v>
      </c>
      <c r="D209" s="151">
        <v>2</v>
      </c>
      <c r="E209" s="271"/>
      <c r="F209" s="3">
        <v>2</v>
      </c>
      <c r="G209" s="135">
        <f t="shared" si="8"/>
        <v>0</v>
      </c>
    </row>
    <row r="210" spans="1:7" x14ac:dyDescent="0.25">
      <c r="A210" s="118" t="s">
        <v>464</v>
      </c>
      <c r="B210" s="72" t="s">
        <v>529</v>
      </c>
      <c r="C210" s="76" t="s">
        <v>530</v>
      </c>
      <c r="D210" s="151">
        <v>2</v>
      </c>
      <c r="E210" s="271"/>
      <c r="F210" s="3">
        <v>2</v>
      </c>
      <c r="G210" s="135">
        <f t="shared" si="8"/>
        <v>0</v>
      </c>
    </row>
    <row r="211" spans="1:7" x14ac:dyDescent="0.25">
      <c r="A211" s="102" t="s">
        <v>464</v>
      </c>
      <c r="B211" s="76" t="s">
        <v>468</v>
      </c>
      <c r="C211" s="76" t="s">
        <v>474</v>
      </c>
      <c r="D211" s="151">
        <v>1</v>
      </c>
      <c r="E211" s="271"/>
      <c r="F211" s="3">
        <v>2</v>
      </c>
      <c r="G211" s="135">
        <f t="shared" si="8"/>
        <v>0</v>
      </c>
    </row>
    <row r="212" spans="1:7" ht="27.6" x14ac:dyDescent="0.25">
      <c r="A212" s="102" t="s">
        <v>464</v>
      </c>
      <c r="B212" s="76" t="s">
        <v>468</v>
      </c>
      <c r="C212" s="76" t="s">
        <v>473</v>
      </c>
      <c r="D212" s="151">
        <v>1</v>
      </c>
      <c r="E212" s="271"/>
      <c r="F212" s="3">
        <v>2</v>
      </c>
      <c r="G212" s="135">
        <f t="shared" si="8"/>
        <v>0</v>
      </c>
    </row>
    <row r="213" spans="1:7" x14ac:dyDescent="0.25">
      <c r="A213" s="102" t="s">
        <v>464</v>
      </c>
      <c r="B213" s="76" t="s">
        <v>468</v>
      </c>
      <c r="C213" s="76" t="s">
        <v>476</v>
      </c>
      <c r="D213" s="151">
        <v>1</v>
      </c>
      <c r="E213" s="271"/>
      <c r="F213" s="3">
        <v>2</v>
      </c>
      <c r="G213" s="135">
        <f t="shared" si="8"/>
        <v>0</v>
      </c>
    </row>
    <row r="214" spans="1:7" x14ac:dyDescent="0.25">
      <c r="A214" s="102" t="s">
        <v>464</v>
      </c>
      <c r="B214" s="76" t="s">
        <v>468</v>
      </c>
      <c r="C214" s="76" t="s">
        <v>475</v>
      </c>
      <c r="D214" s="151">
        <v>3</v>
      </c>
      <c r="E214" s="271"/>
      <c r="F214" s="3">
        <v>2</v>
      </c>
      <c r="G214" s="135">
        <f t="shared" si="8"/>
        <v>0</v>
      </c>
    </row>
    <row r="215" spans="1:7" x14ac:dyDescent="0.25">
      <c r="A215" s="102" t="s">
        <v>464</v>
      </c>
      <c r="B215" s="76" t="s">
        <v>468</v>
      </c>
      <c r="C215" s="76" t="s">
        <v>472</v>
      </c>
      <c r="D215" s="151">
        <v>8</v>
      </c>
      <c r="E215" s="271"/>
      <c r="F215" s="3">
        <v>2</v>
      </c>
      <c r="G215" s="135">
        <f t="shared" si="8"/>
        <v>0</v>
      </c>
    </row>
    <row r="216" spans="1:7" ht="27.6" x14ac:dyDescent="0.25">
      <c r="A216" s="102" t="s">
        <v>464</v>
      </c>
      <c r="B216" s="76" t="s">
        <v>468</v>
      </c>
      <c r="C216" s="76" t="s">
        <v>471</v>
      </c>
      <c r="D216" s="151">
        <v>9</v>
      </c>
      <c r="E216" s="271"/>
      <c r="F216" s="3">
        <v>2</v>
      </c>
      <c r="G216" s="135">
        <f t="shared" si="8"/>
        <v>0</v>
      </c>
    </row>
    <row r="217" spans="1:7" x14ac:dyDescent="0.25">
      <c r="A217" s="102" t="s">
        <v>464</v>
      </c>
      <c r="B217" s="76" t="s">
        <v>468</v>
      </c>
      <c r="C217" s="76" t="s">
        <v>469</v>
      </c>
      <c r="D217" s="151">
        <v>9</v>
      </c>
      <c r="E217" s="271"/>
      <c r="F217" s="3">
        <v>2</v>
      </c>
      <c r="G217" s="135">
        <f t="shared" si="8"/>
        <v>0</v>
      </c>
    </row>
    <row r="218" spans="1:7" x14ac:dyDescent="0.25">
      <c r="A218" s="102" t="s">
        <v>464</v>
      </c>
      <c r="B218" s="76" t="s">
        <v>468</v>
      </c>
      <c r="C218" s="76" t="s">
        <v>470</v>
      </c>
      <c r="D218" s="151">
        <v>8</v>
      </c>
      <c r="E218" s="271"/>
      <c r="F218" s="3">
        <v>2</v>
      </c>
      <c r="G218" s="135">
        <f t="shared" si="8"/>
        <v>0</v>
      </c>
    </row>
    <row r="219" spans="1:7" ht="27.6" x14ac:dyDescent="0.25">
      <c r="A219" s="102" t="s">
        <v>464</v>
      </c>
      <c r="B219" s="76" t="s">
        <v>477</v>
      </c>
      <c r="C219" s="76" t="s">
        <v>480</v>
      </c>
      <c r="D219" s="151">
        <v>1</v>
      </c>
      <c r="E219" s="271"/>
      <c r="F219" s="3">
        <v>2</v>
      </c>
      <c r="G219" s="135">
        <f t="shared" si="8"/>
        <v>0</v>
      </c>
    </row>
    <row r="220" spans="1:7" ht="27.6" x14ac:dyDescent="0.25">
      <c r="A220" s="102" t="s">
        <v>464</v>
      </c>
      <c r="B220" s="76" t="s">
        <v>477</v>
      </c>
      <c r="C220" s="76" t="s">
        <v>481</v>
      </c>
      <c r="D220" s="151">
        <v>1</v>
      </c>
      <c r="E220" s="271"/>
      <c r="F220" s="3">
        <v>2</v>
      </c>
      <c r="G220" s="135">
        <f t="shared" si="8"/>
        <v>0</v>
      </c>
    </row>
    <row r="221" spans="1:7" ht="27.6" x14ac:dyDescent="0.25">
      <c r="A221" s="102" t="s">
        <v>464</v>
      </c>
      <c r="B221" s="76" t="s">
        <v>477</v>
      </c>
      <c r="C221" s="76" t="s">
        <v>482</v>
      </c>
      <c r="D221" s="151">
        <v>1</v>
      </c>
      <c r="E221" s="271"/>
      <c r="F221" s="3">
        <v>2</v>
      </c>
      <c r="G221" s="135">
        <f t="shared" si="8"/>
        <v>0</v>
      </c>
    </row>
    <row r="222" spans="1:7" ht="27.6" x14ac:dyDescent="0.25">
      <c r="A222" s="102" t="s">
        <v>464</v>
      </c>
      <c r="B222" s="76" t="s">
        <v>477</v>
      </c>
      <c r="C222" s="76" t="s">
        <v>483</v>
      </c>
      <c r="D222" s="151">
        <v>1</v>
      </c>
      <c r="E222" s="271"/>
      <c r="F222" s="3">
        <v>2</v>
      </c>
      <c r="G222" s="135">
        <f t="shared" si="8"/>
        <v>0</v>
      </c>
    </row>
    <row r="223" spans="1:7" ht="27.6" x14ac:dyDescent="0.25">
      <c r="A223" s="102" t="s">
        <v>464</v>
      </c>
      <c r="B223" s="76" t="s">
        <v>477</v>
      </c>
      <c r="C223" s="76" t="s">
        <v>479</v>
      </c>
      <c r="D223" s="151">
        <v>17</v>
      </c>
      <c r="E223" s="271"/>
      <c r="F223" s="3">
        <v>2</v>
      </c>
      <c r="G223" s="135">
        <f t="shared" si="8"/>
        <v>0</v>
      </c>
    </row>
    <row r="224" spans="1:7" ht="27.6" x14ac:dyDescent="0.25">
      <c r="A224" s="102" t="s">
        <v>464</v>
      </c>
      <c r="B224" s="76" t="s">
        <v>477</v>
      </c>
      <c r="C224" s="76" t="s">
        <v>478</v>
      </c>
      <c r="D224" s="151">
        <v>23</v>
      </c>
      <c r="E224" s="271"/>
      <c r="F224" s="3">
        <v>2</v>
      </c>
      <c r="G224" s="135">
        <f t="shared" si="8"/>
        <v>0</v>
      </c>
    </row>
    <row r="225" spans="1:7" ht="27.6" x14ac:dyDescent="0.25">
      <c r="A225" s="102" t="s">
        <v>464</v>
      </c>
      <c r="B225" s="76" t="s">
        <v>477</v>
      </c>
      <c r="C225" s="76" t="s">
        <v>485</v>
      </c>
      <c r="D225" s="151">
        <v>1</v>
      </c>
      <c r="E225" s="271"/>
      <c r="F225" s="3">
        <v>2</v>
      </c>
      <c r="G225" s="135">
        <f t="shared" si="8"/>
        <v>0</v>
      </c>
    </row>
    <row r="226" spans="1:7" ht="27.6" x14ac:dyDescent="0.25">
      <c r="A226" s="102" t="s">
        <v>464</v>
      </c>
      <c r="B226" s="76" t="s">
        <v>477</v>
      </c>
      <c r="C226" s="76" t="s">
        <v>484</v>
      </c>
      <c r="D226" s="151">
        <v>1</v>
      </c>
      <c r="E226" s="271"/>
      <c r="F226" s="3">
        <v>2</v>
      </c>
      <c r="G226" s="135">
        <f t="shared" si="8"/>
        <v>0</v>
      </c>
    </row>
    <row r="227" spans="1:7" x14ac:dyDescent="0.25">
      <c r="A227" s="102" t="s">
        <v>464</v>
      </c>
      <c r="B227" s="76" t="s">
        <v>486</v>
      </c>
      <c r="C227" s="76" t="s">
        <v>487</v>
      </c>
      <c r="D227" s="151">
        <v>1</v>
      </c>
      <c r="E227" s="271"/>
      <c r="F227" s="3">
        <v>2</v>
      </c>
      <c r="G227" s="135">
        <f t="shared" si="8"/>
        <v>0</v>
      </c>
    </row>
    <row r="228" spans="1:7" ht="27.6" x14ac:dyDescent="0.25">
      <c r="A228" s="102" t="s">
        <v>464</v>
      </c>
      <c r="B228" s="76" t="s">
        <v>488</v>
      </c>
      <c r="C228" s="76" t="s">
        <v>673</v>
      </c>
      <c r="D228" s="151">
        <v>1</v>
      </c>
      <c r="E228" s="271"/>
      <c r="F228" s="3">
        <v>2</v>
      </c>
      <c r="G228" s="135">
        <f t="shared" si="8"/>
        <v>0</v>
      </c>
    </row>
    <row r="229" spans="1:7" ht="27.6" x14ac:dyDescent="0.25">
      <c r="A229" s="102" t="s">
        <v>464</v>
      </c>
      <c r="B229" s="76" t="s">
        <v>489</v>
      </c>
      <c r="C229" s="76" t="s">
        <v>491</v>
      </c>
      <c r="D229" s="151">
        <v>4</v>
      </c>
      <c r="E229" s="271"/>
      <c r="F229" s="3">
        <v>2</v>
      </c>
      <c r="G229" s="135">
        <f t="shared" si="8"/>
        <v>0</v>
      </c>
    </row>
    <row r="230" spans="1:7" ht="27.6" x14ac:dyDescent="0.25">
      <c r="A230" s="102" t="s">
        <v>464</v>
      </c>
      <c r="B230" s="76" t="s">
        <v>489</v>
      </c>
      <c r="C230" s="76" t="s">
        <v>490</v>
      </c>
      <c r="D230" s="151">
        <v>1</v>
      </c>
      <c r="E230" s="271"/>
      <c r="F230" s="3">
        <v>2</v>
      </c>
      <c r="G230" s="135">
        <f t="shared" si="8"/>
        <v>0</v>
      </c>
    </row>
    <row r="231" spans="1:7" x14ac:dyDescent="0.25">
      <c r="A231" s="102" t="s">
        <v>464</v>
      </c>
      <c r="B231" s="76" t="s">
        <v>492</v>
      </c>
      <c r="C231" s="76" t="s">
        <v>493</v>
      </c>
      <c r="D231" s="151">
        <v>1</v>
      </c>
      <c r="E231" s="271"/>
      <c r="F231" s="3">
        <v>2</v>
      </c>
      <c r="G231" s="135">
        <f t="shared" si="8"/>
        <v>0</v>
      </c>
    </row>
    <row r="232" spans="1:7" ht="27.6" x14ac:dyDescent="0.25">
      <c r="A232" s="102" t="s">
        <v>464</v>
      </c>
      <c r="B232" s="76" t="s">
        <v>494</v>
      </c>
      <c r="C232" s="76" t="s">
        <v>498</v>
      </c>
      <c r="D232" s="151">
        <v>3</v>
      </c>
      <c r="E232" s="271"/>
      <c r="F232" s="3">
        <v>2</v>
      </c>
      <c r="G232" s="135">
        <f t="shared" si="8"/>
        <v>0</v>
      </c>
    </row>
    <row r="233" spans="1:7" ht="27.6" x14ac:dyDescent="0.25">
      <c r="A233" s="102" t="s">
        <v>464</v>
      </c>
      <c r="B233" s="76" t="s">
        <v>494</v>
      </c>
      <c r="C233" s="76" t="s">
        <v>499</v>
      </c>
      <c r="D233" s="151">
        <v>1</v>
      </c>
      <c r="E233" s="271"/>
      <c r="F233" s="3">
        <v>2</v>
      </c>
      <c r="G233" s="135">
        <f t="shared" si="8"/>
        <v>0</v>
      </c>
    </row>
    <row r="234" spans="1:7" ht="27.6" x14ac:dyDescent="0.25">
      <c r="A234" s="102" t="s">
        <v>464</v>
      </c>
      <c r="B234" s="76" t="s">
        <v>494</v>
      </c>
      <c r="C234" s="76" t="s">
        <v>495</v>
      </c>
      <c r="D234" s="151">
        <v>1</v>
      </c>
      <c r="E234" s="271"/>
      <c r="F234" s="3">
        <v>2</v>
      </c>
      <c r="G234" s="135">
        <f t="shared" si="8"/>
        <v>0</v>
      </c>
    </row>
    <row r="235" spans="1:7" ht="27.6" x14ac:dyDescent="0.25">
      <c r="A235" s="102" t="s">
        <v>464</v>
      </c>
      <c r="B235" s="76" t="s">
        <v>494</v>
      </c>
      <c r="C235" s="76" t="s">
        <v>500</v>
      </c>
      <c r="D235" s="151">
        <v>3</v>
      </c>
      <c r="E235" s="271"/>
      <c r="F235" s="3">
        <v>2</v>
      </c>
      <c r="G235" s="135">
        <f t="shared" si="8"/>
        <v>0</v>
      </c>
    </row>
    <row r="236" spans="1:7" ht="27.6" x14ac:dyDescent="0.25">
      <c r="A236" s="102" t="s">
        <v>464</v>
      </c>
      <c r="B236" s="76" t="s">
        <v>494</v>
      </c>
      <c r="C236" s="76" t="s">
        <v>497</v>
      </c>
      <c r="D236" s="151">
        <v>1</v>
      </c>
      <c r="E236" s="271"/>
      <c r="F236" s="3">
        <v>2</v>
      </c>
      <c r="G236" s="135">
        <f t="shared" si="8"/>
        <v>0</v>
      </c>
    </row>
    <row r="237" spans="1:7" ht="27.6" x14ac:dyDescent="0.25">
      <c r="A237" s="102" t="s">
        <v>464</v>
      </c>
      <c r="B237" s="76" t="s">
        <v>494</v>
      </c>
      <c r="C237" s="76" t="s">
        <v>496</v>
      </c>
      <c r="D237" s="151">
        <v>3</v>
      </c>
      <c r="E237" s="271"/>
      <c r="F237" s="3">
        <v>2</v>
      </c>
      <c r="G237" s="135">
        <f t="shared" si="8"/>
        <v>0</v>
      </c>
    </row>
    <row r="238" spans="1:7" x14ac:dyDescent="0.25">
      <c r="A238" s="118" t="s">
        <v>464</v>
      </c>
      <c r="B238" s="72" t="s">
        <v>339</v>
      </c>
      <c r="C238" s="76" t="s">
        <v>531</v>
      </c>
      <c r="D238" s="151">
        <v>4</v>
      </c>
      <c r="E238" s="271"/>
      <c r="F238" s="3">
        <v>2</v>
      </c>
      <c r="G238" s="135">
        <f t="shared" si="8"/>
        <v>0</v>
      </c>
    </row>
    <row r="239" spans="1:7" x14ac:dyDescent="0.25">
      <c r="A239" s="118" t="s">
        <v>464</v>
      </c>
      <c r="B239" s="72" t="s">
        <v>339</v>
      </c>
      <c r="C239" s="76" t="s">
        <v>532</v>
      </c>
      <c r="D239" s="151">
        <v>4</v>
      </c>
      <c r="E239" s="271"/>
      <c r="F239" s="3">
        <v>2</v>
      </c>
      <c r="G239" s="135">
        <f t="shared" si="8"/>
        <v>0</v>
      </c>
    </row>
    <row r="240" spans="1:7" ht="27.6" x14ac:dyDescent="0.25">
      <c r="A240" s="102" t="s">
        <v>464</v>
      </c>
      <c r="B240" s="76" t="s">
        <v>501</v>
      </c>
      <c r="C240" s="76" t="s">
        <v>509</v>
      </c>
      <c r="D240" s="151">
        <v>2</v>
      </c>
      <c r="E240" s="271"/>
      <c r="F240" s="3">
        <v>2</v>
      </c>
      <c r="G240" s="135">
        <f t="shared" ref="G240:G268" si="9">D240*E240*F240</f>
        <v>0</v>
      </c>
    </row>
    <row r="241" spans="1:7" x14ac:dyDescent="0.25">
      <c r="A241" s="102" t="s">
        <v>464</v>
      </c>
      <c r="B241" s="76" t="s">
        <v>501</v>
      </c>
      <c r="C241" s="76" t="s">
        <v>516</v>
      </c>
      <c r="D241" s="151">
        <v>4</v>
      </c>
      <c r="E241" s="271"/>
      <c r="F241" s="3">
        <v>2</v>
      </c>
      <c r="G241" s="135">
        <f t="shared" si="9"/>
        <v>0</v>
      </c>
    </row>
    <row r="242" spans="1:7" x14ac:dyDescent="0.25">
      <c r="A242" s="102" t="s">
        <v>464</v>
      </c>
      <c r="B242" s="76" t="s">
        <v>501</v>
      </c>
      <c r="C242" s="76" t="s">
        <v>506</v>
      </c>
      <c r="D242" s="151">
        <v>9</v>
      </c>
      <c r="E242" s="271"/>
      <c r="F242" s="3">
        <v>2</v>
      </c>
      <c r="G242" s="135">
        <f t="shared" si="9"/>
        <v>0</v>
      </c>
    </row>
    <row r="243" spans="1:7" x14ac:dyDescent="0.25">
      <c r="A243" s="102" t="s">
        <v>464</v>
      </c>
      <c r="B243" s="76" t="s">
        <v>501</v>
      </c>
      <c r="C243" s="76" t="s">
        <v>513</v>
      </c>
      <c r="D243" s="151">
        <v>4</v>
      </c>
      <c r="E243" s="271"/>
      <c r="F243" s="3">
        <v>2</v>
      </c>
      <c r="G243" s="135">
        <f t="shared" si="9"/>
        <v>0</v>
      </c>
    </row>
    <row r="244" spans="1:7" ht="27.6" x14ac:dyDescent="0.25">
      <c r="A244" s="102" t="s">
        <v>464</v>
      </c>
      <c r="B244" s="76" t="s">
        <v>501</v>
      </c>
      <c r="C244" s="76" t="s">
        <v>504</v>
      </c>
      <c r="D244" s="151">
        <v>20</v>
      </c>
      <c r="E244" s="271"/>
      <c r="F244" s="3">
        <v>2</v>
      </c>
      <c r="G244" s="135">
        <f t="shared" si="9"/>
        <v>0</v>
      </c>
    </row>
    <row r="245" spans="1:7" ht="27.6" x14ac:dyDescent="0.25">
      <c r="A245" s="102" t="s">
        <v>464</v>
      </c>
      <c r="B245" s="76" t="s">
        <v>501</v>
      </c>
      <c r="C245" s="76" t="s">
        <v>503</v>
      </c>
      <c r="D245" s="151">
        <v>45</v>
      </c>
      <c r="E245" s="271"/>
      <c r="F245" s="3">
        <v>2</v>
      </c>
      <c r="G245" s="135">
        <f t="shared" si="9"/>
        <v>0</v>
      </c>
    </row>
    <row r="246" spans="1:7" x14ac:dyDescent="0.25">
      <c r="A246" s="102" t="s">
        <v>464</v>
      </c>
      <c r="B246" s="76" t="s">
        <v>501</v>
      </c>
      <c r="C246" s="76" t="s">
        <v>505</v>
      </c>
      <c r="D246" s="151">
        <v>11</v>
      </c>
      <c r="E246" s="271"/>
      <c r="F246" s="3">
        <v>2</v>
      </c>
      <c r="G246" s="135">
        <f t="shared" si="9"/>
        <v>0</v>
      </c>
    </row>
    <row r="247" spans="1:7" x14ac:dyDescent="0.25">
      <c r="A247" s="102" t="s">
        <v>464</v>
      </c>
      <c r="B247" s="76" t="s">
        <v>501</v>
      </c>
      <c r="C247" s="76" t="s">
        <v>519</v>
      </c>
      <c r="D247" s="151">
        <v>3</v>
      </c>
      <c r="E247" s="271"/>
      <c r="F247" s="3">
        <v>2</v>
      </c>
      <c r="G247" s="135">
        <f t="shared" si="9"/>
        <v>0</v>
      </c>
    </row>
    <row r="248" spans="1:7" x14ac:dyDescent="0.25">
      <c r="A248" s="102" t="s">
        <v>464</v>
      </c>
      <c r="B248" s="76" t="s">
        <v>501</v>
      </c>
      <c r="C248" s="76" t="s">
        <v>507</v>
      </c>
      <c r="D248" s="151">
        <v>30</v>
      </c>
      <c r="E248" s="271"/>
      <c r="F248" s="3">
        <v>2</v>
      </c>
      <c r="G248" s="135">
        <f t="shared" si="9"/>
        <v>0</v>
      </c>
    </row>
    <row r="249" spans="1:7" x14ac:dyDescent="0.25">
      <c r="A249" s="102" t="s">
        <v>464</v>
      </c>
      <c r="B249" s="76" t="s">
        <v>501</v>
      </c>
      <c r="C249" s="76" t="s">
        <v>510</v>
      </c>
      <c r="D249" s="151">
        <v>5</v>
      </c>
      <c r="E249" s="271"/>
      <c r="F249" s="3">
        <v>2</v>
      </c>
      <c r="G249" s="135">
        <f t="shared" si="9"/>
        <v>0</v>
      </c>
    </row>
    <row r="250" spans="1:7" x14ac:dyDescent="0.25">
      <c r="A250" s="102" t="s">
        <v>464</v>
      </c>
      <c r="B250" s="76" t="s">
        <v>501</v>
      </c>
      <c r="C250" s="76" t="s">
        <v>517</v>
      </c>
      <c r="D250" s="151">
        <v>3</v>
      </c>
      <c r="E250" s="271"/>
      <c r="F250" s="3">
        <v>2</v>
      </c>
      <c r="G250" s="135">
        <f t="shared" si="9"/>
        <v>0</v>
      </c>
    </row>
    <row r="251" spans="1:7" ht="27.6" x14ac:dyDescent="0.25">
      <c r="A251" s="102" t="s">
        <v>464</v>
      </c>
      <c r="B251" s="76" t="s">
        <v>501</v>
      </c>
      <c r="C251" s="76" t="s">
        <v>508</v>
      </c>
      <c r="D251" s="151">
        <v>8</v>
      </c>
      <c r="E251" s="271"/>
      <c r="F251" s="3">
        <v>2</v>
      </c>
      <c r="G251" s="135">
        <f t="shared" si="9"/>
        <v>0</v>
      </c>
    </row>
    <row r="252" spans="1:7" ht="27.6" x14ac:dyDescent="0.25">
      <c r="A252" s="102" t="s">
        <v>464</v>
      </c>
      <c r="B252" s="76" t="s">
        <v>501</v>
      </c>
      <c r="C252" s="76" t="s">
        <v>502</v>
      </c>
      <c r="D252" s="151">
        <v>45</v>
      </c>
      <c r="E252" s="271"/>
      <c r="F252" s="3">
        <v>2</v>
      </c>
      <c r="G252" s="135">
        <f t="shared" si="9"/>
        <v>0</v>
      </c>
    </row>
    <row r="253" spans="1:7" ht="27.6" x14ac:dyDescent="0.25">
      <c r="A253" s="102" t="s">
        <v>464</v>
      </c>
      <c r="B253" s="76" t="s">
        <v>501</v>
      </c>
      <c r="C253" s="76" t="s">
        <v>512</v>
      </c>
      <c r="D253" s="151">
        <v>6</v>
      </c>
      <c r="E253" s="271"/>
      <c r="F253" s="3">
        <v>2</v>
      </c>
      <c r="G253" s="135">
        <f t="shared" si="9"/>
        <v>0</v>
      </c>
    </row>
    <row r="254" spans="1:7" x14ac:dyDescent="0.25">
      <c r="A254" s="102" t="s">
        <v>464</v>
      </c>
      <c r="B254" s="76" t="s">
        <v>501</v>
      </c>
      <c r="C254" s="76" t="s">
        <v>514</v>
      </c>
      <c r="D254" s="151">
        <v>2</v>
      </c>
      <c r="E254" s="271"/>
      <c r="F254" s="3">
        <v>2</v>
      </c>
      <c r="G254" s="135">
        <f t="shared" si="9"/>
        <v>0</v>
      </c>
    </row>
    <row r="255" spans="1:7" ht="27.6" x14ac:dyDescent="0.25">
      <c r="A255" s="102" t="s">
        <v>464</v>
      </c>
      <c r="B255" s="76" t="s">
        <v>501</v>
      </c>
      <c r="C255" s="76" t="s">
        <v>518</v>
      </c>
      <c r="D255" s="151">
        <v>2</v>
      </c>
      <c r="E255" s="271"/>
      <c r="F255" s="3">
        <v>2</v>
      </c>
      <c r="G255" s="135">
        <f t="shared" si="9"/>
        <v>0</v>
      </c>
    </row>
    <row r="256" spans="1:7" x14ac:dyDescent="0.25">
      <c r="A256" s="102" t="s">
        <v>464</v>
      </c>
      <c r="B256" s="76" t="s">
        <v>501</v>
      </c>
      <c r="C256" s="76" t="s">
        <v>515</v>
      </c>
      <c r="D256" s="151">
        <v>5</v>
      </c>
      <c r="E256" s="271"/>
      <c r="F256" s="3">
        <v>2</v>
      </c>
      <c r="G256" s="135">
        <f t="shared" si="9"/>
        <v>0</v>
      </c>
    </row>
    <row r="257" spans="1:7" x14ac:dyDescent="0.25">
      <c r="A257" s="102" t="s">
        <v>464</v>
      </c>
      <c r="B257" s="76" t="s">
        <v>501</v>
      </c>
      <c r="C257" s="76" t="s">
        <v>511</v>
      </c>
      <c r="D257" s="151">
        <v>1</v>
      </c>
      <c r="E257" s="271"/>
      <c r="F257" s="3">
        <v>2</v>
      </c>
      <c r="G257" s="135">
        <f t="shared" si="9"/>
        <v>0</v>
      </c>
    </row>
    <row r="258" spans="1:7" ht="27.6" x14ac:dyDescent="0.25">
      <c r="A258" s="102" t="s">
        <v>464</v>
      </c>
      <c r="B258" s="76" t="s">
        <v>501</v>
      </c>
      <c r="C258" s="76" t="s">
        <v>520</v>
      </c>
      <c r="D258" s="151">
        <v>1</v>
      </c>
      <c r="E258" s="271"/>
      <c r="F258" s="3">
        <v>2</v>
      </c>
      <c r="G258" s="135">
        <f t="shared" si="9"/>
        <v>0</v>
      </c>
    </row>
    <row r="259" spans="1:7" x14ac:dyDescent="0.25">
      <c r="A259" s="102" t="s">
        <v>464</v>
      </c>
      <c r="B259" s="76" t="s">
        <v>269</v>
      </c>
      <c r="C259" s="76" t="s">
        <v>521</v>
      </c>
      <c r="D259" s="151">
        <v>1</v>
      </c>
      <c r="E259" s="271"/>
      <c r="F259" s="3">
        <v>2</v>
      </c>
      <c r="G259" s="135">
        <f t="shared" si="9"/>
        <v>0</v>
      </c>
    </row>
    <row r="260" spans="1:7" ht="27.6" x14ac:dyDescent="0.25">
      <c r="A260" s="102" t="s">
        <v>464</v>
      </c>
      <c r="B260" s="76" t="s">
        <v>387</v>
      </c>
      <c r="C260" s="76" t="s">
        <v>664</v>
      </c>
      <c r="D260" s="151">
        <v>1</v>
      </c>
      <c r="E260" s="271"/>
      <c r="F260" s="3">
        <v>2</v>
      </c>
      <c r="G260" s="135">
        <f t="shared" si="9"/>
        <v>0</v>
      </c>
    </row>
    <row r="261" spans="1:7" ht="27.6" x14ac:dyDescent="0.25">
      <c r="A261" s="102" t="s">
        <v>464</v>
      </c>
      <c r="B261" s="76" t="s">
        <v>387</v>
      </c>
      <c r="C261" s="76" t="s">
        <v>524</v>
      </c>
      <c r="D261" s="151">
        <v>1</v>
      </c>
      <c r="E261" s="271"/>
      <c r="F261" s="3">
        <v>2</v>
      </c>
      <c r="G261" s="135">
        <f t="shared" si="9"/>
        <v>0</v>
      </c>
    </row>
    <row r="262" spans="1:7" ht="27.6" x14ac:dyDescent="0.25">
      <c r="A262" s="102" t="s">
        <v>464</v>
      </c>
      <c r="B262" s="76" t="s">
        <v>387</v>
      </c>
      <c r="C262" s="76" t="s">
        <v>522</v>
      </c>
      <c r="D262" s="151">
        <v>3</v>
      </c>
      <c r="E262" s="271"/>
      <c r="F262" s="3">
        <v>2</v>
      </c>
      <c r="G262" s="135">
        <f t="shared" si="9"/>
        <v>0</v>
      </c>
    </row>
    <row r="263" spans="1:7" ht="27.6" x14ac:dyDescent="0.25">
      <c r="A263" s="102" t="s">
        <v>464</v>
      </c>
      <c r="B263" s="76" t="s">
        <v>387</v>
      </c>
      <c r="C263" s="76" t="s">
        <v>526</v>
      </c>
      <c r="D263" s="151">
        <v>1</v>
      </c>
      <c r="E263" s="271"/>
      <c r="F263" s="3">
        <v>2</v>
      </c>
      <c r="G263" s="135">
        <f t="shared" si="9"/>
        <v>0</v>
      </c>
    </row>
    <row r="264" spans="1:7" ht="27.6" x14ac:dyDescent="0.25">
      <c r="A264" s="102" t="s">
        <v>464</v>
      </c>
      <c r="B264" s="76" t="s">
        <v>387</v>
      </c>
      <c r="C264" s="76" t="s">
        <v>665</v>
      </c>
      <c r="D264" s="151">
        <v>3</v>
      </c>
      <c r="E264" s="271"/>
      <c r="F264" s="3">
        <v>2</v>
      </c>
      <c r="G264" s="135">
        <f t="shared" si="9"/>
        <v>0</v>
      </c>
    </row>
    <row r="265" spans="1:7" ht="27.6" x14ac:dyDescent="0.25">
      <c r="A265" s="102" t="s">
        <v>464</v>
      </c>
      <c r="B265" s="76" t="s">
        <v>387</v>
      </c>
      <c r="C265" s="76" t="s">
        <v>527</v>
      </c>
      <c r="D265" s="151">
        <v>1</v>
      </c>
      <c r="E265" s="271"/>
      <c r="F265" s="3">
        <v>2</v>
      </c>
      <c r="G265" s="135">
        <f t="shared" si="9"/>
        <v>0</v>
      </c>
    </row>
    <row r="266" spans="1:7" ht="27.6" x14ac:dyDescent="0.25">
      <c r="A266" s="102" t="s">
        <v>464</v>
      </c>
      <c r="B266" s="76" t="s">
        <v>387</v>
      </c>
      <c r="C266" s="76" t="s">
        <v>525</v>
      </c>
      <c r="D266" s="151">
        <v>5</v>
      </c>
      <c r="E266" s="271"/>
      <c r="F266" s="3">
        <v>2</v>
      </c>
      <c r="G266" s="135">
        <f t="shared" si="9"/>
        <v>0</v>
      </c>
    </row>
    <row r="267" spans="1:7" ht="27.6" x14ac:dyDescent="0.25">
      <c r="A267" s="102" t="s">
        <v>464</v>
      </c>
      <c r="B267" s="76" t="s">
        <v>387</v>
      </c>
      <c r="C267" s="76" t="s">
        <v>523</v>
      </c>
      <c r="D267" s="151">
        <v>2</v>
      </c>
      <c r="E267" s="271"/>
      <c r="F267" s="3">
        <v>2</v>
      </c>
      <c r="G267" s="135">
        <f t="shared" si="9"/>
        <v>0</v>
      </c>
    </row>
    <row r="268" spans="1:7" x14ac:dyDescent="0.25">
      <c r="A268" s="118" t="s">
        <v>464</v>
      </c>
      <c r="B268" s="72" t="s">
        <v>387</v>
      </c>
      <c r="C268" s="76" t="s">
        <v>528</v>
      </c>
      <c r="D268" s="151">
        <v>1</v>
      </c>
      <c r="E268" s="271"/>
      <c r="F268" s="3">
        <v>2</v>
      </c>
      <c r="G268" s="135">
        <f t="shared" si="9"/>
        <v>0</v>
      </c>
    </row>
    <row r="269" spans="1:7" ht="14.4" thickBot="1" x14ac:dyDescent="0.3">
      <c r="A269" s="196" t="s">
        <v>120</v>
      </c>
      <c r="B269" s="189"/>
      <c r="C269" s="189"/>
      <c r="D269" s="190">
        <f>SUM(D208:D268)</f>
        <v>345</v>
      </c>
      <c r="E269" s="278"/>
      <c r="F269" s="192">
        <f>SUM(F208:F268)</f>
        <v>122</v>
      </c>
      <c r="G269" s="193">
        <f>SUM(G208:G268)</f>
        <v>0</v>
      </c>
    </row>
    <row r="270" spans="1:7" ht="14.4" thickTop="1" x14ac:dyDescent="0.25">
      <c r="A270" s="123" t="s">
        <v>533</v>
      </c>
      <c r="B270" s="114" t="s">
        <v>486</v>
      </c>
      <c r="C270" s="114">
        <v>120</v>
      </c>
      <c r="D270" s="155">
        <v>1</v>
      </c>
      <c r="E270" s="276"/>
      <c r="F270" s="116">
        <v>2</v>
      </c>
      <c r="G270" s="139">
        <f t="shared" ref="G270:G367" si="10">D270*E270*F270</f>
        <v>0</v>
      </c>
    </row>
    <row r="271" spans="1:7" ht="14.4" thickBot="1" x14ac:dyDescent="0.3">
      <c r="A271" s="196" t="s">
        <v>120</v>
      </c>
      <c r="B271" s="189"/>
      <c r="C271" s="189"/>
      <c r="D271" s="190">
        <f>SUM(D270)</f>
        <v>1</v>
      </c>
      <c r="E271" s="278"/>
      <c r="F271" s="192">
        <f>SUM(F270)</f>
        <v>2</v>
      </c>
      <c r="G271" s="193">
        <f>SUM(G270)</f>
        <v>0</v>
      </c>
    </row>
    <row r="272" spans="1:7" ht="14.4" thickTop="1" x14ac:dyDescent="0.25">
      <c r="A272" s="109" t="s">
        <v>534</v>
      </c>
      <c r="B272" s="110" t="s">
        <v>431</v>
      </c>
      <c r="C272" s="110" t="s">
        <v>653</v>
      </c>
      <c r="D272" s="155">
        <v>2</v>
      </c>
      <c r="E272" s="275"/>
      <c r="F272" s="111">
        <v>1</v>
      </c>
      <c r="G272" s="139">
        <f t="shared" si="10"/>
        <v>0</v>
      </c>
    </row>
    <row r="273" spans="1:7" x14ac:dyDescent="0.25">
      <c r="A273" s="102" t="s">
        <v>534</v>
      </c>
      <c r="B273" s="76" t="s">
        <v>431</v>
      </c>
      <c r="C273" s="76" t="s">
        <v>535</v>
      </c>
      <c r="D273" s="151">
        <v>1</v>
      </c>
      <c r="E273" s="272"/>
      <c r="F273" s="6">
        <v>1</v>
      </c>
      <c r="G273" s="135">
        <f t="shared" si="10"/>
        <v>0</v>
      </c>
    </row>
    <row r="274" spans="1:7" ht="14.4" thickBot="1" x14ac:dyDescent="0.3">
      <c r="A274" s="196" t="s">
        <v>120</v>
      </c>
      <c r="B274" s="189"/>
      <c r="C274" s="189"/>
      <c r="D274" s="190">
        <f>SUM(D272:D273)</f>
        <v>3</v>
      </c>
      <c r="E274" s="278"/>
      <c r="F274" s="192">
        <f>SUM(F272:F273)</f>
        <v>2</v>
      </c>
      <c r="G274" s="193">
        <f>SUM(G272:G273)</f>
        <v>0</v>
      </c>
    </row>
    <row r="275" spans="1:7" ht="14.4" thickTop="1" x14ac:dyDescent="0.25">
      <c r="A275" s="109" t="s">
        <v>537</v>
      </c>
      <c r="B275" s="110" t="s">
        <v>538</v>
      </c>
      <c r="C275" s="110" t="s">
        <v>539</v>
      </c>
      <c r="D275" s="155">
        <v>1</v>
      </c>
      <c r="E275" s="275"/>
      <c r="F275" s="111">
        <v>2</v>
      </c>
      <c r="G275" s="139">
        <f>D275*E275*F275</f>
        <v>0</v>
      </c>
    </row>
    <row r="276" spans="1:7" x14ac:dyDescent="0.25">
      <c r="A276" s="102" t="s">
        <v>540</v>
      </c>
      <c r="B276" s="76" t="s">
        <v>541</v>
      </c>
      <c r="C276" s="76" t="s">
        <v>542</v>
      </c>
      <c r="D276" s="151">
        <v>2</v>
      </c>
      <c r="E276" s="272"/>
      <c r="F276" s="6">
        <v>2</v>
      </c>
      <c r="G276" s="135">
        <f t="shared" si="10"/>
        <v>0</v>
      </c>
    </row>
    <row r="277" spans="1:7" ht="14.4" thickBot="1" x14ac:dyDescent="0.3">
      <c r="A277" s="196" t="s">
        <v>120</v>
      </c>
      <c r="B277" s="189"/>
      <c r="C277" s="189"/>
      <c r="D277" s="190">
        <f>SUM(D275:D276)</f>
        <v>3</v>
      </c>
      <c r="E277" s="278"/>
      <c r="F277" s="192">
        <f>SUM(F275:F276)</f>
        <v>4</v>
      </c>
      <c r="G277" s="193">
        <f>SUM(G275:G276)</f>
        <v>0</v>
      </c>
    </row>
    <row r="278" spans="1:7" ht="14.4" thickTop="1" x14ac:dyDescent="0.25">
      <c r="A278" s="109" t="s">
        <v>543</v>
      </c>
      <c r="B278" s="110" t="s">
        <v>545</v>
      </c>
      <c r="C278" s="110" t="s">
        <v>546</v>
      </c>
      <c r="D278" s="155">
        <v>1</v>
      </c>
      <c r="E278" s="275"/>
      <c r="F278" s="111">
        <v>1</v>
      </c>
      <c r="G278" s="139">
        <f t="shared" ref="G278:G314" si="11">D278*E278*F278</f>
        <v>0</v>
      </c>
    </row>
    <row r="279" spans="1:7" x14ac:dyDescent="0.25">
      <c r="A279" s="102" t="s">
        <v>543</v>
      </c>
      <c r="B279" s="76" t="s">
        <v>324</v>
      </c>
      <c r="C279" s="76" t="s">
        <v>551</v>
      </c>
      <c r="D279" s="151">
        <v>1</v>
      </c>
      <c r="E279" s="272"/>
      <c r="F279" s="6">
        <v>1</v>
      </c>
      <c r="G279" s="135">
        <f t="shared" si="11"/>
        <v>0</v>
      </c>
    </row>
    <row r="280" spans="1:7" x14ac:dyDescent="0.25">
      <c r="A280" s="102" t="s">
        <v>543</v>
      </c>
      <c r="B280" s="76" t="s">
        <v>324</v>
      </c>
      <c r="C280" s="76" t="s">
        <v>547</v>
      </c>
      <c r="D280" s="151">
        <v>1</v>
      </c>
      <c r="E280" s="272"/>
      <c r="F280" s="6">
        <v>1</v>
      </c>
      <c r="G280" s="135">
        <f t="shared" si="11"/>
        <v>0</v>
      </c>
    </row>
    <row r="281" spans="1:7" x14ac:dyDescent="0.25">
      <c r="A281" s="102" t="s">
        <v>543</v>
      </c>
      <c r="B281" s="76" t="s">
        <v>324</v>
      </c>
      <c r="C281" s="76" t="s">
        <v>548</v>
      </c>
      <c r="D281" s="151">
        <v>1</v>
      </c>
      <c r="E281" s="272"/>
      <c r="F281" s="6">
        <v>1</v>
      </c>
      <c r="G281" s="135">
        <f t="shared" si="11"/>
        <v>0</v>
      </c>
    </row>
    <row r="282" spans="1:7" x14ac:dyDescent="0.25">
      <c r="A282" s="102" t="s">
        <v>543</v>
      </c>
      <c r="B282" s="76" t="s">
        <v>324</v>
      </c>
      <c r="C282" s="76" t="s">
        <v>549</v>
      </c>
      <c r="D282" s="151">
        <v>1</v>
      </c>
      <c r="E282" s="272"/>
      <c r="F282" s="6">
        <v>1</v>
      </c>
      <c r="G282" s="135">
        <f t="shared" si="11"/>
        <v>0</v>
      </c>
    </row>
    <row r="283" spans="1:7" x14ac:dyDescent="0.25">
      <c r="A283" s="102" t="s">
        <v>543</v>
      </c>
      <c r="B283" s="76" t="s">
        <v>324</v>
      </c>
      <c r="C283" s="76" t="s">
        <v>552</v>
      </c>
      <c r="D283" s="151">
        <v>1</v>
      </c>
      <c r="E283" s="272"/>
      <c r="F283" s="6">
        <v>1</v>
      </c>
      <c r="G283" s="135">
        <f t="shared" si="11"/>
        <v>0</v>
      </c>
    </row>
    <row r="284" spans="1:7" x14ac:dyDescent="0.25">
      <c r="A284" s="102" t="s">
        <v>543</v>
      </c>
      <c r="B284" s="76" t="s">
        <v>324</v>
      </c>
      <c r="C284" s="76" t="s">
        <v>553</v>
      </c>
      <c r="D284" s="151">
        <v>1</v>
      </c>
      <c r="E284" s="272"/>
      <c r="F284" s="6">
        <v>1</v>
      </c>
      <c r="G284" s="135">
        <f t="shared" si="11"/>
        <v>0</v>
      </c>
    </row>
    <row r="285" spans="1:7" x14ac:dyDescent="0.25">
      <c r="A285" s="102" t="s">
        <v>543</v>
      </c>
      <c r="B285" s="76" t="s">
        <v>324</v>
      </c>
      <c r="C285" s="76" t="s">
        <v>550</v>
      </c>
      <c r="D285" s="151">
        <v>1</v>
      </c>
      <c r="E285" s="272"/>
      <c r="F285" s="6">
        <v>1</v>
      </c>
      <c r="G285" s="135">
        <f t="shared" si="11"/>
        <v>0</v>
      </c>
    </row>
    <row r="286" spans="1:7" x14ac:dyDescent="0.25">
      <c r="A286" s="102" t="s">
        <v>543</v>
      </c>
      <c r="B286" s="76" t="s">
        <v>554</v>
      </c>
      <c r="C286" s="76" t="s">
        <v>667</v>
      </c>
      <c r="D286" s="151">
        <v>1</v>
      </c>
      <c r="E286" s="272"/>
      <c r="F286" s="6">
        <v>1</v>
      </c>
      <c r="G286" s="135">
        <f t="shared" si="11"/>
        <v>0</v>
      </c>
    </row>
    <row r="287" spans="1:7" x14ac:dyDescent="0.25">
      <c r="A287" s="102" t="s">
        <v>543</v>
      </c>
      <c r="B287" s="76" t="s">
        <v>555</v>
      </c>
      <c r="C287" s="76" t="s">
        <v>556</v>
      </c>
      <c r="D287" s="151">
        <v>1</v>
      </c>
      <c r="E287" s="272"/>
      <c r="F287" s="6">
        <v>1</v>
      </c>
      <c r="G287" s="135">
        <f t="shared" si="11"/>
        <v>0</v>
      </c>
    </row>
    <row r="288" spans="1:7" x14ac:dyDescent="0.25">
      <c r="A288" s="102" t="s">
        <v>543</v>
      </c>
      <c r="B288" s="76" t="s">
        <v>329</v>
      </c>
      <c r="C288" s="76">
        <v>106.53542299999999</v>
      </c>
      <c r="D288" s="151">
        <v>1</v>
      </c>
      <c r="E288" s="272"/>
      <c r="F288" s="6">
        <v>1</v>
      </c>
      <c r="G288" s="135">
        <f t="shared" si="11"/>
        <v>0</v>
      </c>
    </row>
    <row r="289" spans="1:7" x14ac:dyDescent="0.25">
      <c r="A289" s="102" t="s">
        <v>543</v>
      </c>
      <c r="B289" s="76" t="s">
        <v>329</v>
      </c>
      <c r="C289" s="76">
        <v>253.64522400000001</v>
      </c>
      <c r="D289" s="151">
        <v>1</v>
      </c>
      <c r="E289" s="272"/>
      <c r="F289" s="6">
        <v>1</v>
      </c>
      <c r="G289" s="135">
        <f t="shared" si="11"/>
        <v>0</v>
      </c>
    </row>
    <row r="290" spans="1:7" x14ac:dyDescent="0.25">
      <c r="A290" s="102" t="s">
        <v>543</v>
      </c>
      <c r="B290" s="76" t="s">
        <v>329</v>
      </c>
      <c r="C290" s="76">
        <v>25368821791</v>
      </c>
      <c r="D290" s="151">
        <v>1</v>
      </c>
      <c r="E290" s="272"/>
      <c r="F290" s="6">
        <v>1</v>
      </c>
      <c r="G290" s="135">
        <f t="shared" si="11"/>
        <v>0</v>
      </c>
    </row>
    <row r="291" spans="1:7" x14ac:dyDescent="0.25">
      <c r="A291" s="102" t="s">
        <v>543</v>
      </c>
      <c r="B291" s="76" t="s">
        <v>329</v>
      </c>
      <c r="C291" s="76" t="s">
        <v>557</v>
      </c>
      <c r="D291" s="151">
        <v>1</v>
      </c>
      <c r="E291" s="272"/>
      <c r="F291" s="6">
        <v>1</v>
      </c>
      <c r="G291" s="135">
        <f t="shared" si="11"/>
        <v>0</v>
      </c>
    </row>
    <row r="292" spans="1:7" x14ac:dyDescent="0.25">
      <c r="A292" s="102" t="s">
        <v>543</v>
      </c>
      <c r="B292" s="76" t="s">
        <v>558</v>
      </c>
      <c r="C292" s="76"/>
      <c r="D292" s="151">
        <v>1</v>
      </c>
      <c r="E292" s="272"/>
      <c r="F292" s="6">
        <v>1</v>
      </c>
      <c r="G292" s="135">
        <f t="shared" si="11"/>
        <v>0</v>
      </c>
    </row>
    <row r="293" spans="1:7" x14ac:dyDescent="0.25">
      <c r="A293" s="102" t="s">
        <v>573</v>
      </c>
      <c r="B293" s="76" t="s">
        <v>574</v>
      </c>
      <c r="C293" s="76" t="s">
        <v>671</v>
      </c>
      <c r="D293" s="151">
        <v>1</v>
      </c>
      <c r="E293" s="272"/>
      <c r="F293" s="6">
        <v>1</v>
      </c>
      <c r="G293" s="135">
        <f t="shared" si="11"/>
        <v>0</v>
      </c>
    </row>
    <row r="294" spans="1:7" x14ac:dyDescent="0.25">
      <c r="A294" s="102" t="s">
        <v>543</v>
      </c>
      <c r="B294" s="76" t="s">
        <v>309</v>
      </c>
      <c r="C294" s="76" t="s">
        <v>561</v>
      </c>
      <c r="D294" s="151">
        <v>1</v>
      </c>
      <c r="E294" s="272"/>
      <c r="F294" s="6">
        <v>1</v>
      </c>
      <c r="G294" s="135">
        <f t="shared" si="11"/>
        <v>0</v>
      </c>
    </row>
    <row r="295" spans="1:7" x14ac:dyDescent="0.25">
      <c r="A295" s="102" t="s">
        <v>543</v>
      </c>
      <c r="B295" s="76" t="s">
        <v>309</v>
      </c>
      <c r="C295" s="76" t="s">
        <v>562</v>
      </c>
      <c r="D295" s="151">
        <v>1</v>
      </c>
      <c r="E295" s="272"/>
      <c r="F295" s="6">
        <v>1</v>
      </c>
      <c r="G295" s="135">
        <f t="shared" si="11"/>
        <v>0</v>
      </c>
    </row>
    <row r="296" spans="1:7" x14ac:dyDescent="0.25">
      <c r="A296" s="102" t="s">
        <v>543</v>
      </c>
      <c r="B296" s="76" t="s">
        <v>309</v>
      </c>
      <c r="C296" s="76" t="s">
        <v>560</v>
      </c>
      <c r="D296" s="151">
        <v>2</v>
      </c>
      <c r="E296" s="272"/>
      <c r="F296" s="6">
        <v>1</v>
      </c>
      <c r="G296" s="135">
        <f t="shared" si="11"/>
        <v>0</v>
      </c>
    </row>
    <row r="297" spans="1:7" x14ac:dyDescent="0.25">
      <c r="A297" s="102" t="s">
        <v>543</v>
      </c>
      <c r="B297" s="76" t="s">
        <v>309</v>
      </c>
      <c r="C297" s="76" t="s">
        <v>559</v>
      </c>
      <c r="D297" s="151">
        <v>3</v>
      </c>
      <c r="E297" s="272"/>
      <c r="F297" s="6">
        <v>1</v>
      </c>
      <c r="G297" s="135">
        <f t="shared" si="11"/>
        <v>0</v>
      </c>
    </row>
    <row r="298" spans="1:7" x14ac:dyDescent="0.25">
      <c r="A298" s="102" t="s">
        <v>543</v>
      </c>
      <c r="B298" s="76" t="s">
        <v>318</v>
      </c>
      <c r="C298" s="76" t="s">
        <v>563</v>
      </c>
      <c r="D298" s="151">
        <v>1</v>
      </c>
      <c r="E298" s="272"/>
      <c r="F298" s="6">
        <v>1</v>
      </c>
      <c r="G298" s="135">
        <f t="shared" si="11"/>
        <v>0</v>
      </c>
    </row>
    <row r="299" spans="1:7" x14ac:dyDescent="0.25">
      <c r="A299" s="102" t="s">
        <v>543</v>
      </c>
      <c r="B299" s="76" t="s">
        <v>308</v>
      </c>
      <c r="C299" s="76" t="s">
        <v>669</v>
      </c>
      <c r="D299" s="151">
        <v>2</v>
      </c>
      <c r="E299" s="272"/>
      <c r="F299" s="6">
        <v>1</v>
      </c>
      <c r="G299" s="135">
        <f t="shared" si="11"/>
        <v>0</v>
      </c>
    </row>
    <row r="300" spans="1:7" x14ac:dyDescent="0.25">
      <c r="A300" s="102" t="s">
        <v>543</v>
      </c>
      <c r="B300" s="76" t="s">
        <v>308</v>
      </c>
      <c r="C300" s="76" t="s">
        <v>564</v>
      </c>
      <c r="D300" s="151">
        <v>10</v>
      </c>
      <c r="E300" s="272"/>
      <c r="F300" s="6">
        <v>1</v>
      </c>
      <c r="G300" s="135">
        <f t="shared" si="11"/>
        <v>0</v>
      </c>
    </row>
    <row r="301" spans="1:7" x14ac:dyDescent="0.25">
      <c r="A301" s="102" t="s">
        <v>543</v>
      </c>
      <c r="B301" s="76" t="s">
        <v>308</v>
      </c>
      <c r="C301" s="76" t="s">
        <v>575</v>
      </c>
      <c r="D301" s="151">
        <v>2</v>
      </c>
      <c r="E301" s="272"/>
      <c r="F301" s="6">
        <v>1</v>
      </c>
      <c r="G301" s="135">
        <f t="shared" si="11"/>
        <v>0</v>
      </c>
    </row>
    <row r="302" spans="1:7" x14ac:dyDescent="0.25">
      <c r="A302" s="102" t="s">
        <v>543</v>
      </c>
      <c r="B302" s="76" t="s">
        <v>308</v>
      </c>
      <c r="C302" s="76" t="s">
        <v>83</v>
      </c>
      <c r="D302" s="151">
        <v>8</v>
      </c>
      <c r="E302" s="272"/>
      <c r="F302" s="6">
        <v>1</v>
      </c>
      <c r="G302" s="135">
        <f t="shared" si="11"/>
        <v>0</v>
      </c>
    </row>
    <row r="303" spans="1:7" x14ac:dyDescent="0.25">
      <c r="A303" s="102" t="s">
        <v>543</v>
      </c>
      <c r="B303" s="76" t="s">
        <v>308</v>
      </c>
      <c r="C303" s="76" t="s">
        <v>668</v>
      </c>
      <c r="D303" s="151">
        <v>1</v>
      </c>
      <c r="E303" s="272"/>
      <c r="F303" s="6">
        <v>1</v>
      </c>
      <c r="G303" s="135">
        <f t="shared" si="11"/>
        <v>0</v>
      </c>
    </row>
    <row r="304" spans="1:7" x14ac:dyDescent="0.25">
      <c r="A304" s="102" t="s">
        <v>573</v>
      </c>
      <c r="B304" s="76" t="s">
        <v>308</v>
      </c>
      <c r="C304" s="76" t="s">
        <v>339</v>
      </c>
      <c r="D304" s="151">
        <v>3</v>
      </c>
      <c r="E304" s="272"/>
      <c r="F304" s="6">
        <v>1</v>
      </c>
      <c r="G304" s="135">
        <f t="shared" si="11"/>
        <v>0</v>
      </c>
    </row>
    <row r="305" spans="1:7" x14ac:dyDescent="0.25">
      <c r="A305" s="102" t="s">
        <v>543</v>
      </c>
      <c r="B305" s="76" t="s">
        <v>316</v>
      </c>
      <c r="C305" s="76" t="s">
        <v>568</v>
      </c>
      <c r="D305" s="151">
        <v>2</v>
      </c>
      <c r="E305" s="272"/>
      <c r="F305" s="6">
        <v>1</v>
      </c>
      <c r="G305" s="135">
        <f t="shared" si="11"/>
        <v>0</v>
      </c>
    </row>
    <row r="306" spans="1:7" x14ac:dyDescent="0.25">
      <c r="A306" s="102" t="s">
        <v>543</v>
      </c>
      <c r="B306" s="76" t="s">
        <v>316</v>
      </c>
      <c r="C306" s="76" t="s">
        <v>565</v>
      </c>
      <c r="D306" s="151">
        <v>4</v>
      </c>
      <c r="E306" s="272"/>
      <c r="F306" s="6">
        <v>1</v>
      </c>
      <c r="G306" s="135">
        <f t="shared" si="11"/>
        <v>0</v>
      </c>
    </row>
    <row r="307" spans="1:7" x14ac:dyDescent="0.25">
      <c r="A307" s="102" t="s">
        <v>543</v>
      </c>
      <c r="B307" s="76" t="s">
        <v>316</v>
      </c>
      <c r="C307" s="76" t="s">
        <v>566</v>
      </c>
      <c r="D307" s="151">
        <v>1</v>
      </c>
      <c r="E307" s="272"/>
      <c r="F307" s="6">
        <v>1</v>
      </c>
      <c r="G307" s="135">
        <f t="shared" si="11"/>
        <v>0</v>
      </c>
    </row>
    <row r="308" spans="1:7" x14ac:dyDescent="0.25">
      <c r="A308" s="102" t="s">
        <v>543</v>
      </c>
      <c r="B308" s="76" t="s">
        <v>316</v>
      </c>
      <c r="C308" s="76" t="s">
        <v>567</v>
      </c>
      <c r="D308" s="151">
        <v>1</v>
      </c>
      <c r="E308" s="272"/>
      <c r="F308" s="6">
        <v>1</v>
      </c>
      <c r="G308" s="135">
        <f t="shared" si="11"/>
        <v>0</v>
      </c>
    </row>
    <row r="309" spans="1:7" x14ac:dyDescent="0.25">
      <c r="A309" s="102" t="s">
        <v>543</v>
      </c>
      <c r="B309" s="76" t="s">
        <v>281</v>
      </c>
      <c r="C309" s="76" t="s">
        <v>670</v>
      </c>
      <c r="D309" s="151">
        <v>1</v>
      </c>
      <c r="E309" s="272"/>
      <c r="F309" s="6">
        <v>1</v>
      </c>
      <c r="G309" s="135">
        <f t="shared" si="11"/>
        <v>0</v>
      </c>
    </row>
    <row r="310" spans="1:7" x14ac:dyDescent="0.25">
      <c r="A310" s="102" t="s">
        <v>543</v>
      </c>
      <c r="B310" s="76" t="s">
        <v>281</v>
      </c>
      <c r="C310" s="76" t="s">
        <v>569</v>
      </c>
      <c r="D310" s="151">
        <v>1</v>
      </c>
      <c r="E310" s="272"/>
      <c r="F310" s="6">
        <v>1</v>
      </c>
      <c r="G310" s="135">
        <f t="shared" si="11"/>
        <v>0</v>
      </c>
    </row>
    <row r="311" spans="1:7" x14ac:dyDescent="0.25">
      <c r="A311" s="102" t="s">
        <v>543</v>
      </c>
      <c r="B311" s="76" t="s">
        <v>281</v>
      </c>
      <c r="C311" s="76" t="s">
        <v>544</v>
      </c>
      <c r="D311" s="151">
        <v>2</v>
      </c>
      <c r="E311" s="272"/>
      <c r="F311" s="6">
        <v>1</v>
      </c>
      <c r="G311" s="135">
        <f t="shared" si="11"/>
        <v>0</v>
      </c>
    </row>
    <row r="312" spans="1:7" x14ac:dyDescent="0.25">
      <c r="A312" s="102" t="s">
        <v>543</v>
      </c>
      <c r="B312" s="76" t="s">
        <v>281</v>
      </c>
      <c r="C312" s="76" t="s">
        <v>572</v>
      </c>
      <c r="D312" s="151">
        <v>1</v>
      </c>
      <c r="E312" s="272"/>
      <c r="F312" s="6">
        <v>1</v>
      </c>
      <c r="G312" s="135">
        <f t="shared" si="11"/>
        <v>0</v>
      </c>
    </row>
    <row r="313" spans="1:7" x14ac:dyDescent="0.25">
      <c r="A313" s="102" t="s">
        <v>543</v>
      </c>
      <c r="B313" s="76" t="s">
        <v>281</v>
      </c>
      <c r="C313" s="76" t="s">
        <v>571</v>
      </c>
      <c r="D313" s="151">
        <v>1</v>
      </c>
      <c r="E313" s="272"/>
      <c r="F313" s="6">
        <v>1</v>
      </c>
      <c r="G313" s="135">
        <f t="shared" si="11"/>
        <v>0</v>
      </c>
    </row>
    <row r="314" spans="1:7" x14ac:dyDescent="0.25">
      <c r="A314" s="102" t="s">
        <v>543</v>
      </c>
      <c r="B314" s="76" t="s">
        <v>281</v>
      </c>
      <c r="C314" s="76" t="s">
        <v>570</v>
      </c>
      <c r="D314" s="151">
        <v>2</v>
      </c>
      <c r="E314" s="272"/>
      <c r="F314" s="6">
        <v>1</v>
      </c>
      <c r="G314" s="135">
        <f t="shared" si="11"/>
        <v>0</v>
      </c>
    </row>
    <row r="315" spans="1:7" ht="14.4" thickBot="1" x14ac:dyDescent="0.3">
      <c r="A315" s="196" t="s">
        <v>120</v>
      </c>
      <c r="B315" s="189"/>
      <c r="C315" s="189"/>
      <c r="D315" s="190">
        <f>SUM(D278:D314)</f>
        <v>66</v>
      </c>
      <c r="E315" s="278"/>
      <c r="F315" s="192">
        <f>SUM(F278:F314)</f>
        <v>37</v>
      </c>
      <c r="G315" s="193">
        <f>SUM(G278:G314)</f>
        <v>0</v>
      </c>
    </row>
    <row r="316" spans="1:7" ht="14.4" thickTop="1" x14ac:dyDescent="0.25">
      <c r="A316" s="123" t="s">
        <v>576</v>
      </c>
      <c r="B316" s="114" t="s">
        <v>170</v>
      </c>
      <c r="C316" s="114" t="s">
        <v>577</v>
      </c>
      <c r="D316" s="155">
        <v>1</v>
      </c>
      <c r="E316" s="276"/>
      <c r="F316" s="116">
        <v>1</v>
      </c>
      <c r="G316" s="139">
        <f t="shared" si="10"/>
        <v>0</v>
      </c>
    </row>
    <row r="317" spans="1:7" ht="14.4" thickBot="1" x14ac:dyDescent="0.3">
      <c r="A317" s="196" t="s">
        <v>120</v>
      </c>
      <c r="B317" s="189"/>
      <c r="C317" s="189"/>
      <c r="D317" s="190">
        <f>SUM(D316)</f>
        <v>1</v>
      </c>
      <c r="E317" s="278"/>
      <c r="F317" s="192">
        <f>SUM(F316)</f>
        <v>1</v>
      </c>
      <c r="G317" s="193">
        <f>SUM(G316)</f>
        <v>0</v>
      </c>
    </row>
    <row r="318" spans="1:7" ht="14.4" thickTop="1" x14ac:dyDescent="0.25">
      <c r="A318" s="109" t="s">
        <v>578</v>
      </c>
      <c r="B318" s="110" t="s">
        <v>579</v>
      </c>
      <c r="C318" s="110" t="s">
        <v>580</v>
      </c>
      <c r="D318" s="155">
        <v>1</v>
      </c>
      <c r="E318" s="275"/>
      <c r="F318" s="111">
        <v>2</v>
      </c>
      <c r="G318" s="139">
        <f t="shared" si="10"/>
        <v>0</v>
      </c>
    </row>
    <row r="319" spans="1:7" x14ac:dyDescent="0.25">
      <c r="A319" s="102" t="s">
        <v>578</v>
      </c>
      <c r="B319" s="76" t="s">
        <v>20</v>
      </c>
      <c r="C319" s="76">
        <v>260250</v>
      </c>
      <c r="D319" s="151">
        <v>1</v>
      </c>
      <c r="E319" s="272"/>
      <c r="F319" s="6">
        <v>2</v>
      </c>
      <c r="G319" s="135">
        <f t="shared" si="10"/>
        <v>0</v>
      </c>
    </row>
    <row r="320" spans="1:7" x14ac:dyDescent="0.25">
      <c r="A320" s="102" t="s">
        <v>578</v>
      </c>
      <c r="B320" s="76" t="s">
        <v>345</v>
      </c>
      <c r="C320" s="76">
        <v>341</v>
      </c>
      <c r="D320" s="151">
        <v>2</v>
      </c>
      <c r="E320" s="272"/>
      <c r="F320" s="6">
        <v>2</v>
      </c>
      <c r="G320" s="135">
        <f t="shared" si="10"/>
        <v>0</v>
      </c>
    </row>
    <row r="321" spans="1:7" x14ac:dyDescent="0.25">
      <c r="A321" s="102" t="s">
        <v>578</v>
      </c>
      <c r="B321" s="76" t="s">
        <v>581</v>
      </c>
      <c r="C321" s="76" t="s">
        <v>582</v>
      </c>
      <c r="D321" s="151">
        <v>1</v>
      </c>
      <c r="E321" s="272"/>
      <c r="F321" s="6">
        <v>2</v>
      </c>
      <c r="G321" s="135">
        <f t="shared" si="10"/>
        <v>0</v>
      </c>
    </row>
    <row r="322" spans="1:7" ht="14.4" thickBot="1" x14ac:dyDescent="0.3">
      <c r="A322" s="196" t="s">
        <v>120</v>
      </c>
      <c r="B322" s="189"/>
      <c r="C322" s="189"/>
      <c r="D322" s="190">
        <f>SUM(D318:D321)</f>
        <v>5</v>
      </c>
      <c r="E322" s="278"/>
      <c r="F322" s="192">
        <f>SUM(F318:F321)</f>
        <v>8</v>
      </c>
      <c r="G322" s="193">
        <f>SUM(G318:G321)</f>
        <v>0</v>
      </c>
    </row>
    <row r="323" spans="1:7" ht="14.4" thickTop="1" x14ac:dyDescent="0.25">
      <c r="A323" s="109" t="s">
        <v>583</v>
      </c>
      <c r="B323" s="110" t="s">
        <v>584</v>
      </c>
      <c r="C323" s="110" t="s">
        <v>585</v>
      </c>
      <c r="D323" s="155">
        <v>1</v>
      </c>
      <c r="E323" s="275"/>
      <c r="F323" s="111">
        <v>1</v>
      </c>
      <c r="G323" s="139">
        <f t="shared" si="10"/>
        <v>0</v>
      </c>
    </row>
    <row r="324" spans="1:7" x14ac:dyDescent="0.25">
      <c r="A324" s="102" t="s">
        <v>583</v>
      </c>
      <c r="B324" s="76" t="s">
        <v>584</v>
      </c>
      <c r="C324" s="76" t="s">
        <v>586</v>
      </c>
      <c r="D324" s="151">
        <v>1</v>
      </c>
      <c r="E324" s="272"/>
      <c r="F324" s="6">
        <v>1</v>
      </c>
      <c r="G324" s="135">
        <f t="shared" si="10"/>
        <v>0</v>
      </c>
    </row>
    <row r="325" spans="1:7" ht="14.4" thickBot="1" x14ac:dyDescent="0.3">
      <c r="A325" s="196" t="s">
        <v>120</v>
      </c>
      <c r="B325" s="189"/>
      <c r="C325" s="189"/>
      <c r="D325" s="190">
        <f>SUM(D323:D324)</f>
        <v>2</v>
      </c>
      <c r="E325" s="278"/>
      <c r="F325" s="192">
        <f>SUM(F323:F324)</f>
        <v>2</v>
      </c>
      <c r="G325" s="193">
        <f>SUM(G323:G324)</f>
        <v>0</v>
      </c>
    </row>
    <row r="326" spans="1:7" ht="28.2" thickTop="1" x14ac:dyDescent="0.25">
      <c r="A326" s="109" t="s">
        <v>587</v>
      </c>
      <c r="B326" s="110" t="s">
        <v>588</v>
      </c>
      <c r="C326" s="110" t="s">
        <v>589</v>
      </c>
      <c r="D326" s="155">
        <v>1</v>
      </c>
      <c r="E326" s="275"/>
      <c r="F326" s="111">
        <v>2</v>
      </c>
      <c r="G326" s="139">
        <f t="shared" si="10"/>
        <v>0</v>
      </c>
    </row>
    <row r="327" spans="1:7" x14ac:dyDescent="0.25">
      <c r="A327" s="102" t="s">
        <v>590</v>
      </c>
      <c r="B327" s="76" t="s">
        <v>591</v>
      </c>
      <c r="C327" s="76" t="s">
        <v>592</v>
      </c>
      <c r="D327" s="151">
        <v>1</v>
      </c>
      <c r="E327" s="272"/>
      <c r="F327" s="6">
        <v>2</v>
      </c>
      <c r="G327" s="135">
        <f t="shared" si="10"/>
        <v>0</v>
      </c>
    </row>
    <row r="328" spans="1:7" x14ac:dyDescent="0.25">
      <c r="A328" s="102" t="s">
        <v>593</v>
      </c>
      <c r="B328" s="76" t="s">
        <v>341</v>
      </c>
      <c r="C328" s="76" t="s">
        <v>594</v>
      </c>
      <c r="D328" s="151">
        <v>1</v>
      </c>
      <c r="E328" s="272"/>
      <c r="F328" s="6">
        <v>2</v>
      </c>
      <c r="G328" s="135">
        <f t="shared" si="10"/>
        <v>0</v>
      </c>
    </row>
    <row r="329" spans="1:7" ht="14.4" thickBot="1" x14ac:dyDescent="0.3">
      <c r="A329" s="196" t="s">
        <v>120</v>
      </c>
      <c r="B329" s="189"/>
      <c r="C329" s="189"/>
      <c r="D329" s="190">
        <f>SUM(D326:D328)</f>
        <v>3</v>
      </c>
      <c r="E329" s="278"/>
      <c r="F329" s="192">
        <f>SUM(F326:F328)</f>
        <v>6</v>
      </c>
      <c r="G329" s="193">
        <f>SUM(G326:G328)</f>
        <v>0</v>
      </c>
    </row>
    <row r="330" spans="1:7" ht="14.4" thickTop="1" x14ac:dyDescent="0.25">
      <c r="A330" s="109" t="s">
        <v>595</v>
      </c>
      <c r="B330" s="110" t="s">
        <v>376</v>
      </c>
      <c r="C330" s="110" t="s">
        <v>596</v>
      </c>
      <c r="D330" s="155">
        <v>1</v>
      </c>
      <c r="E330" s="275"/>
      <c r="F330" s="111">
        <v>2</v>
      </c>
      <c r="G330" s="139">
        <f t="shared" si="10"/>
        <v>0</v>
      </c>
    </row>
    <row r="331" spans="1:7" x14ac:dyDescent="0.25">
      <c r="A331" s="102" t="s">
        <v>597</v>
      </c>
      <c r="B331" s="76" t="s">
        <v>345</v>
      </c>
      <c r="C331" s="76" t="s">
        <v>374</v>
      </c>
      <c r="D331" s="151">
        <v>1</v>
      </c>
      <c r="E331" s="272"/>
      <c r="F331" s="6">
        <v>2</v>
      </c>
      <c r="G331" s="135">
        <f t="shared" si="10"/>
        <v>0</v>
      </c>
    </row>
    <row r="332" spans="1:7" ht="14.4" thickBot="1" x14ac:dyDescent="0.3">
      <c r="A332" s="196" t="s">
        <v>120</v>
      </c>
      <c r="B332" s="189"/>
      <c r="C332" s="189"/>
      <c r="D332" s="190">
        <f>SUM(D330:D331)</f>
        <v>2</v>
      </c>
      <c r="E332" s="278"/>
      <c r="F332" s="192">
        <f>SUM(F330:F331)</f>
        <v>4</v>
      </c>
      <c r="G332" s="193">
        <f>SUM(G330:G331)</f>
        <v>0</v>
      </c>
    </row>
    <row r="333" spans="1:7" ht="14.4" thickTop="1" x14ac:dyDescent="0.25">
      <c r="A333" s="123" t="s">
        <v>598</v>
      </c>
      <c r="B333" s="114" t="s">
        <v>599</v>
      </c>
      <c r="C333" s="114">
        <v>400</v>
      </c>
      <c r="D333" s="155">
        <v>3</v>
      </c>
      <c r="E333" s="276"/>
      <c r="F333" s="116">
        <v>2</v>
      </c>
      <c r="G333" s="139">
        <f>D333*E333*F333</f>
        <v>0</v>
      </c>
    </row>
    <row r="334" spans="1:7" ht="14.4" thickBot="1" x14ac:dyDescent="0.3">
      <c r="A334" s="120" t="s">
        <v>120</v>
      </c>
      <c r="B334" s="169"/>
      <c r="C334" s="169"/>
      <c r="D334" s="152">
        <f>SUM(D333:D333)</f>
        <v>3</v>
      </c>
      <c r="E334" s="277"/>
      <c r="F334" s="121">
        <f>SUM(F333:F333)</f>
        <v>2</v>
      </c>
      <c r="G334" s="136">
        <f>SUM(G333:G333)</f>
        <v>0</v>
      </c>
    </row>
    <row r="335" spans="1:7" ht="14.4" thickTop="1" x14ac:dyDescent="0.25">
      <c r="A335" s="109" t="s">
        <v>600</v>
      </c>
      <c r="B335" s="110" t="s">
        <v>601</v>
      </c>
      <c r="C335" s="110" t="s">
        <v>602</v>
      </c>
      <c r="D335" s="155">
        <v>1</v>
      </c>
      <c r="E335" s="275"/>
      <c r="F335" s="111">
        <v>1</v>
      </c>
      <c r="G335" s="139">
        <f t="shared" si="10"/>
        <v>0</v>
      </c>
    </row>
    <row r="336" spans="1:7" x14ac:dyDescent="0.25">
      <c r="A336" s="102" t="s">
        <v>603</v>
      </c>
      <c r="B336" s="76" t="s">
        <v>604</v>
      </c>
      <c r="C336" s="76" t="s">
        <v>605</v>
      </c>
      <c r="D336" s="151">
        <v>1</v>
      </c>
      <c r="E336" s="272"/>
      <c r="F336" s="6">
        <v>2</v>
      </c>
      <c r="G336" s="135">
        <f>D336*E336*F336</f>
        <v>0</v>
      </c>
    </row>
    <row r="337" spans="1:7" ht="14.4" thickBot="1" x14ac:dyDescent="0.3">
      <c r="A337" s="196" t="s">
        <v>120</v>
      </c>
      <c r="B337" s="189"/>
      <c r="C337" s="189"/>
      <c r="D337" s="190">
        <f>SUM(D335:D336)</f>
        <v>2</v>
      </c>
      <c r="E337" s="278"/>
      <c r="F337" s="192">
        <f>SUM(F335:F336)</f>
        <v>3</v>
      </c>
      <c r="G337" s="193">
        <f>SUM(G335:G336)</f>
        <v>0</v>
      </c>
    </row>
    <row r="338" spans="1:7" ht="14.4" thickTop="1" x14ac:dyDescent="0.25">
      <c r="A338" s="123" t="s">
        <v>606</v>
      </c>
      <c r="B338" s="114" t="s">
        <v>431</v>
      </c>
      <c r="C338" s="114" t="s">
        <v>285</v>
      </c>
      <c r="D338" s="155">
        <v>2</v>
      </c>
      <c r="E338" s="276"/>
      <c r="F338" s="116">
        <v>1</v>
      </c>
      <c r="G338" s="139">
        <f t="shared" si="10"/>
        <v>0</v>
      </c>
    </row>
    <row r="339" spans="1:7" ht="14.4" thickBot="1" x14ac:dyDescent="0.3">
      <c r="A339" s="196" t="s">
        <v>120</v>
      </c>
      <c r="B339" s="189"/>
      <c r="C339" s="189"/>
      <c r="D339" s="190">
        <f>SUM(D338:D338)</f>
        <v>2</v>
      </c>
      <c r="E339" s="278"/>
      <c r="F339" s="192">
        <f>SUM(F338:F338)</f>
        <v>1</v>
      </c>
      <c r="G339" s="193">
        <f>SUM(G338:G338)</f>
        <v>0</v>
      </c>
    </row>
    <row r="340" spans="1:7" ht="14.4" thickTop="1" x14ac:dyDescent="0.25">
      <c r="A340" s="126" t="s">
        <v>607</v>
      </c>
      <c r="B340" s="170" t="s">
        <v>608</v>
      </c>
      <c r="C340" s="170" t="s">
        <v>609</v>
      </c>
      <c r="D340" s="155">
        <v>2</v>
      </c>
      <c r="E340" s="275"/>
      <c r="F340" s="111">
        <v>1</v>
      </c>
      <c r="G340" s="139">
        <f t="shared" ref="G340:G353" si="12">D340*E340*F340</f>
        <v>0</v>
      </c>
    </row>
    <row r="341" spans="1:7" x14ac:dyDescent="0.25">
      <c r="A341" s="127" t="s">
        <v>607</v>
      </c>
      <c r="B341" s="171" t="s">
        <v>610</v>
      </c>
      <c r="C341" s="171" t="s">
        <v>611</v>
      </c>
      <c r="D341" s="151">
        <v>5</v>
      </c>
      <c r="E341" s="272"/>
      <c r="F341" s="6">
        <v>1</v>
      </c>
      <c r="G341" s="135">
        <f t="shared" si="12"/>
        <v>0</v>
      </c>
    </row>
    <row r="342" spans="1:7" x14ac:dyDescent="0.25">
      <c r="A342" s="127" t="s">
        <v>607</v>
      </c>
      <c r="B342" s="171" t="s">
        <v>612</v>
      </c>
      <c r="C342" s="171" t="s">
        <v>609</v>
      </c>
      <c r="D342" s="151">
        <v>24</v>
      </c>
      <c r="E342" s="272"/>
      <c r="F342" s="6">
        <v>1</v>
      </c>
      <c r="G342" s="135">
        <f t="shared" si="12"/>
        <v>0</v>
      </c>
    </row>
    <row r="343" spans="1:7" x14ac:dyDescent="0.25">
      <c r="A343" s="127" t="s">
        <v>607</v>
      </c>
      <c r="B343" s="171" t="s">
        <v>612</v>
      </c>
      <c r="C343" s="171" t="s">
        <v>613</v>
      </c>
      <c r="D343" s="151">
        <v>5</v>
      </c>
      <c r="E343" s="272"/>
      <c r="F343" s="6">
        <v>1</v>
      </c>
      <c r="G343" s="135">
        <f t="shared" si="12"/>
        <v>0</v>
      </c>
    </row>
    <row r="344" spans="1:7" x14ac:dyDescent="0.25">
      <c r="A344" s="127" t="s">
        <v>607</v>
      </c>
      <c r="B344" s="171" t="s">
        <v>486</v>
      </c>
      <c r="C344" s="171" t="s">
        <v>609</v>
      </c>
      <c r="D344" s="151">
        <v>3</v>
      </c>
      <c r="E344" s="272"/>
      <c r="F344" s="6">
        <v>1</v>
      </c>
      <c r="G344" s="135">
        <f t="shared" si="12"/>
        <v>0</v>
      </c>
    </row>
    <row r="345" spans="1:7" x14ac:dyDescent="0.25">
      <c r="A345" s="127" t="s">
        <v>607</v>
      </c>
      <c r="B345" s="171" t="s">
        <v>486</v>
      </c>
      <c r="C345" s="171" t="s">
        <v>614</v>
      </c>
      <c r="D345" s="151">
        <v>53</v>
      </c>
      <c r="E345" s="272"/>
      <c r="F345" s="6">
        <v>1</v>
      </c>
      <c r="G345" s="135">
        <f t="shared" si="12"/>
        <v>0</v>
      </c>
    </row>
    <row r="346" spans="1:7" x14ac:dyDescent="0.25">
      <c r="A346" s="127" t="s">
        <v>607</v>
      </c>
      <c r="B346" s="171" t="s">
        <v>486</v>
      </c>
      <c r="C346" s="171" t="s">
        <v>419</v>
      </c>
      <c r="D346" s="151">
        <v>1</v>
      </c>
      <c r="E346" s="272"/>
      <c r="F346" s="6">
        <v>1</v>
      </c>
      <c r="G346" s="135">
        <f t="shared" si="12"/>
        <v>0</v>
      </c>
    </row>
    <row r="347" spans="1:7" x14ac:dyDescent="0.25">
      <c r="A347" s="127" t="s">
        <v>607</v>
      </c>
      <c r="B347" s="171" t="s">
        <v>615</v>
      </c>
      <c r="C347" s="171" t="s">
        <v>609</v>
      </c>
      <c r="D347" s="151">
        <v>9</v>
      </c>
      <c r="E347" s="272"/>
      <c r="F347" s="6">
        <v>1</v>
      </c>
      <c r="G347" s="135">
        <f t="shared" si="12"/>
        <v>0</v>
      </c>
    </row>
    <row r="348" spans="1:7" x14ac:dyDescent="0.25">
      <c r="A348" s="127" t="s">
        <v>607</v>
      </c>
      <c r="B348" s="171" t="s">
        <v>616</v>
      </c>
      <c r="C348" s="171" t="s">
        <v>609</v>
      </c>
      <c r="D348" s="151">
        <v>1</v>
      </c>
      <c r="E348" s="272"/>
      <c r="F348" s="6">
        <v>1</v>
      </c>
      <c r="G348" s="135">
        <f t="shared" si="12"/>
        <v>0</v>
      </c>
    </row>
    <row r="349" spans="1:7" x14ac:dyDescent="0.25">
      <c r="A349" s="127" t="s">
        <v>607</v>
      </c>
      <c r="B349" s="171" t="s">
        <v>617</v>
      </c>
      <c r="C349" s="171" t="s">
        <v>614</v>
      </c>
      <c r="D349" s="151">
        <v>1</v>
      </c>
      <c r="E349" s="272"/>
      <c r="F349" s="6">
        <v>1</v>
      </c>
      <c r="G349" s="135">
        <f t="shared" si="12"/>
        <v>0</v>
      </c>
    </row>
    <row r="350" spans="1:7" x14ac:dyDescent="0.25">
      <c r="A350" s="127" t="s">
        <v>607</v>
      </c>
      <c r="B350" s="171" t="s">
        <v>618</v>
      </c>
      <c r="C350" s="171" t="s">
        <v>614</v>
      </c>
      <c r="D350" s="151">
        <v>2</v>
      </c>
      <c r="E350" s="272"/>
      <c r="F350" s="6">
        <v>1</v>
      </c>
      <c r="G350" s="135">
        <f t="shared" si="12"/>
        <v>0</v>
      </c>
    </row>
    <row r="351" spans="1:7" x14ac:dyDescent="0.25">
      <c r="A351" s="127" t="s">
        <v>607</v>
      </c>
      <c r="B351" s="171" t="s">
        <v>48</v>
      </c>
      <c r="C351" s="171" t="s">
        <v>609</v>
      </c>
      <c r="D351" s="151">
        <v>7</v>
      </c>
      <c r="E351" s="272"/>
      <c r="F351" s="6">
        <v>1</v>
      </c>
      <c r="G351" s="135">
        <f t="shared" si="12"/>
        <v>0</v>
      </c>
    </row>
    <row r="352" spans="1:7" x14ac:dyDescent="0.25">
      <c r="A352" s="127" t="s">
        <v>607</v>
      </c>
      <c r="B352" s="171" t="s">
        <v>48</v>
      </c>
      <c r="C352" s="171" t="s">
        <v>613</v>
      </c>
      <c r="D352" s="151">
        <v>1</v>
      </c>
      <c r="E352" s="272"/>
      <c r="F352" s="6">
        <v>1</v>
      </c>
      <c r="G352" s="135">
        <f t="shared" si="12"/>
        <v>0</v>
      </c>
    </row>
    <row r="353" spans="1:7" x14ac:dyDescent="0.25">
      <c r="A353" s="127" t="s">
        <v>607</v>
      </c>
      <c r="B353" s="171" t="s">
        <v>281</v>
      </c>
      <c r="C353" s="171" t="s">
        <v>614</v>
      </c>
      <c r="D353" s="151">
        <v>1</v>
      </c>
      <c r="E353" s="272"/>
      <c r="F353" s="6">
        <v>1</v>
      </c>
      <c r="G353" s="135">
        <f t="shared" si="12"/>
        <v>0</v>
      </c>
    </row>
    <row r="354" spans="1:7" ht="14.4" thickBot="1" x14ac:dyDescent="0.3">
      <c r="A354" s="196" t="s">
        <v>120</v>
      </c>
      <c r="B354" s="189"/>
      <c r="C354" s="189"/>
      <c r="D354" s="190">
        <f>SUM(D340:D353)</f>
        <v>115</v>
      </c>
      <c r="E354" s="278"/>
      <c r="F354" s="192">
        <f>SUM(F340:F353)</f>
        <v>14</v>
      </c>
      <c r="G354" s="193">
        <f>SUM(G340:G353)</f>
        <v>0</v>
      </c>
    </row>
    <row r="355" spans="1:7" ht="14.4" thickTop="1" x14ac:dyDescent="0.25">
      <c r="A355" s="123" t="s">
        <v>619</v>
      </c>
      <c r="B355" s="114" t="s">
        <v>345</v>
      </c>
      <c r="C355" s="114">
        <v>151</v>
      </c>
      <c r="D355" s="155">
        <v>1</v>
      </c>
      <c r="E355" s="276"/>
      <c r="F355" s="116">
        <v>1</v>
      </c>
      <c r="G355" s="139">
        <f t="shared" si="10"/>
        <v>0</v>
      </c>
    </row>
    <row r="356" spans="1:7" ht="14.4" thickBot="1" x14ac:dyDescent="0.3">
      <c r="A356" s="196" t="s">
        <v>120</v>
      </c>
      <c r="B356" s="189"/>
      <c r="C356" s="189"/>
      <c r="D356" s="190">
        <f>SUM(D355)</f>
        <v>1</v>
      </c>
      <c r="E356" s="278"/>
      <c r="F356" s="192">
        <f>SUM(F355)</f>
        <v>1</v>
      </c>
      <c r="G356" s="193">
        <f>SUM(G355)</f>
        <v>0</v>
      </c>
    </row>
    <row r="357" spans="1:7" ht="14.4" thickTop="1" x14ac:dyDescent="0.25">
      <c r="A357" s="109" t="s">
        <v>620</v>
      </c>
      <c r="B357" s="110" t="s">
        <v>621</v>
      </c>
      <c r="C357" s="110" t="s">
        <v>622</v>
      </c>
      <c r="D357" s="155">
        <v>1</v>
      </c>
      <c r="E357" s="275"/>
      <c r="F357" s="111">
        <v>1</v>
      </c>
      <c r="G357" s="139">
        <f t="shared" si="10"/>
        <v>0</v>
      </c>
    </row>
    <row r="358" spans="1:7" x14ac:dyDescent="0.25">
      <c r="A358" s="102" t="s">
        <v>620</v>
      </c>
      <c r="B358" s="76" t="s">
        <v>381</v>
      </c>
      <c r="C358" s="76" t="s">
        <v>623</v>
      </c>
      <c r="D358" s="151">
        <v>1</v>
      </c>
      <c r="E358" s="272"/>
      <c r="F358" s="6">
        <v>1</v>
      </c>
      <c r="G358" s="135">
        <f t="shared" si="10"/>
        <v>0</v>
      </c>
    </row>
    <row r="359" spans="1:7" ht="14.4" thickBot="1" x14ac:dyDescent="0.3">
      <c r="A359" s="196" t="s">
        <v>120</v>
      </c>
      <c r="B359" s="189"/>
      <c r="C359" s="189"/>
      <c r="D359" s="190">
        <f>SUM(D357:D358)</f>
        <v>2</v>
      </c>
      <c r="E359" s="278"/>
      <c r="F359" s="192">
        <f>SUM(F357:F358)</f>
        <v>2</v>
      </c>
      <c r="G359" s="193">
        <f>SUM(G357:G358)</f>
        <v>0</v>
      </c>
    </row>
    <row r="360" spans="1:7" ht="14.4" thickTop="1" x14ac:dyDescent="0.25">
      <c r="A360" s="109" t="s">
        <v>624</v>
      </c>
      <c r="B360" s="110" t="s">
        <v>48</v>
      </c>
      <c r="C360" s="110"/>
      <c r="D360" s="155">
        <v>1</v>
      </c>
      <c r="E360" s="275"/>
      <c r="F360" s="111">
        <v>2</v>
      </c>
      <c r="G360" s="139">
        <f t="shared" ref="G360" si="13">D360*E360*F360</f>
        <v>0</v>
      </c>
    </row>
    <row r="361" spans="1:7" x14ac:dyDescent="0.25">
      <c r="A361" s="102" t="s">
        <v>624</v>
      </c>
      <c r="B361" s="76" t="s">
        <v>625</v>
      </c>
      <c r="C361" s="76" t="s">
        <v>536</v>
      </c>
      <c r="D361" s="151">
        <v>2</v>
      </c>
      <c r="E361" s="272"/>
      <c r="F361" s="6">
        <v>2</v>
      </c>
      <c r="G361" s="135">
        <f t="shared" si="10"/>
        <v>0</v>
      </c>
    </row>
    <row r="362" spans="1:7" ht="14.4" thickBot="1" x14ac:dyDescent="0.3">
      <c r="A362" s="196" t="s">
        <v>120</v>
      </c>
      <c r="B362" s="189"/>
      <c r="C362" s="189"/>
      <c r="D362" s="190">
        <f>SUM(D360:D361)</f>
        <v>3</v>
      </c>
      <c r="E362" s="278"/>
      <c r="F362" s="192">
        <f>SUM(F360:F361)</f>
        <v>4</v>
      </c>
      <c r="G362" s="193">
        <f>SUM(G360:G361)</f>
        <v>0</v>
      </c>
    </row>
    <row r="363" spans="1:7" ht="14.4" thickTop="1" x14ac:dyDescent="0.25">
      <c r="A363" s="123" t="s">
        <v>627</v>
      </c>
      <c r="B363" s="114" t="s">
        <v>628</v>
      </c>
      <c r="C363" s="114" t="s">
        <v>629</v>
      </c>
      <c r="D363" s="155">
        <v>3</v>
      </c>
      <c r="E363" s="276"/>
      <c r="F363" s="116">
        <v>2</v>
      </c>
      <c r="G363" s="139">
        <f t="shared" si="10"/>
        <v>0</v>
      </c>
    </row>
    <row r="364" spans="1:7" ht="14.4" thickBot="1" x14ac:dyDescent="0.3">
      <c r="A364" s="196" t="s">
        <v>120</v>
      </c>
      <c r="B364" s="189"/>
      <c r="C364" s="189"/>
      <c r="D364" s="190">
        <f>SUM(D363:D363)</f>
        <v>3</v>
      </c>
      <c r="E364" s="278"/>
      <c r="F364" s="192">
        <f>SUM(F363:F363)</f>
        <v>2</v>
      </c>
      <c r="G364" s="193">
        <f>SUM(G363:G363)</f>
        <v>0</v>
      </c>
    </row>
    <row r="365" spans="1:7" ht="14.4" thickTop="1" x14ac:dyDescent="0.25">
      <c r="A365" s="109" t="s">
        <v>630</v>
      </c>
      <c r="B365" s="110" t="s">
        <v>631</v>
      </c>
      <c r="C365" s="110">
        <v>4420411</v>
      </c>
      <c r="D365" s="155">
        <v>1</v>
      </c>
      <c r="E365" s="275"/>
      <c r="F365" s="111">
        <v>2</v>
      </c>
      <c r="G365" s="139">
        <f t="shared" si="10"/>
        <v>0</v>
      </c>
    </row>
    <row r="366" spans="1:7" x14ac:dyDescent="0.25">
      <c r="A366" s="17" t="s">
        <v>632</v>
      </c>
      <c r="B366" s="72" t="s">
        <v>538</v>
      </c>
      <c r="C366" s="72" t="s">
        <v>633</v>
      </c>
      <c r="D366" s="151">
        <v>1</v>
      </c>
      <c r="E366" s="271"/>
      <c r="F366" s="3">
        <v>2</v>
      </c>
      <c r="G366" s="135">
        <f>D366*E366*F366</f>
        <v>0</v>
      </c>
    </row>
    <row r="367" spans="1:7" x14ac:dyDescent="0.25">
      <c r="A367" s="118" t="s">
        <v>632</v>
      </c>
      <c r="B367" s="72" t="s">
        <v>541</v>
      </c>
      <c r="C367" s="72" t="s">
        <v>634</v>
      </c>
      <c r="D367" s="151">
        <v>3</v>
      </c>
      <c r="E367" s="271"/>
      <c r="F367" s="3">
        <v>2</v>
      </c>
      <c r="G367" s="135">
        <f t="shared" si="10"/>
        <v>0</v>
      </c>
    </row>
    <row r="368" spans="1:7" ht="14.4" thickBot="1" x14ac:dyDescent="0.3">
      <c r="A368" s="196" t="s">
        <v>120</v>
      </c>
      <c r="B368" s="189"/>
      <c r="C368" s="189"/>
      <c r="D368" s="190">
        <f>SUM(D365:D367)</f>
        <v>5</v>
      </c>
      <c r="E368" s="278"/>
      <c r="F368" s="192">
        <f>SUM(F365:F367)</f>
        <v>6</v>
      </c>
      <c r="G368" s="193">
        <f>SUM(G365:G367)</f>
        <v>0</v>
      </c>
    </row>
    <row r="369" spans="1:7" ht="14.4" thickTop="1" x14ac:dyDescent="0.25">
      <c r="A369" s="123" t="s">
        <v>635</v>
      </c>
      <c r="B369" s="114" t="s">
        <v>579</v>
      </c>
      <c r="C369" s="114" t="s">
        <v>636</v>
      </c>
      <c r="D369" s="155">
        <v>1</v>
      </c>
      <c r="E369" s="276"/>
      <c r="F369" s="116">
        <v>2</v>
      </c>
      <c r="G369" s="139">
        <f t="shared" ref="G369:G392" si="14">D369*E369*F369</f>
        <v>0</v>
      </c>
    </row>
    <row r="370" spans="1:7" x14ac:dyDescent="0.25">
      <c r="A370" s="17" t="s">
        <v>635</v>
      </c>
      <c r="B370" s="72" t="s">
        <v>637</v>
      </c>
      <c r="C370" s="74">
        <v>25</v>
      </c>
      <c r="D370" s="151">
        <v>1</v>
      </c>
      <c r="E370" s="271"/>
      <c r="F370" s="3">
        <v>2</v>
      </c>
      <c r="G370" s="135">
        <f t="shared" si="14"/>
        <v>0</v>
      </c>
    </row>
    <row r="371" spans="1:7" x14ac:dyDescent="0.25">
      <c r="A371" s="17" t="s">
        <v>635</v>
      </c>
      <c r="B371" s="72" t="s">
        <v>637</v>
      </c>
      <c r="C371" s="74">
        <v>2884</v>
      </c>
      <c r="D371" s="151">
        <v>1</v>
      </c>
      <c r="E371" s="271"/>
      <c r="F371" s="3">
        <v>2</v>
      </c>
      <c r="G371" s="135">
        <f t="shared" si="14"/>
        <v>0</v>
      </c>
    </row>
    <row r="372" spans="1:7" x14ac:dyDescent="0.25">
      <c r="A372" s="17" t="s">
        <v>635</v>
      </c>
      <c r="B372" s="72" t="s">
        <v>637</v>
      </c>
      <c r="C372" s="74">
        <v>51221035</v>
      </c>
      <c r="D372" s="151">
        <v>1</v>
      </c>
      <c r="E372" s="271"/>
      <c r="F372" s="3">
        <v>2</v>
      </c>
      <c r="G372" s="135">
        <f t="shared" si="14"/>
        <v>0</v>
      </c>
    </row>
    <row r="373" spans="1:7" x14ac:dyDescent="0.25">
      <c r="A373" s="17" t="s">
        <v>635</v>
      </c>
      <c r="B373" s="72" t="s">
        <v>637</v>
      </c>
      <c r="C373" s="74">
        <v>51221052</v>
      </c>
      <c r="D373" s="151">
        <v>1</v>
      </c>
      <c r="E373" s="271"/>
      <c r="F373" s="3">
        <v>2</v>
      </c>
      <c r="G373" s="135">
        <f t="shared" si="14"/>
        <v>0</v>
      </c>
    </row>
    <row r="374" spans="1:7" x14ac:dyDescent="0.25">
      <c r="A374" s="17" t="s">
        <v>635</v>
      </c>
      <c r="B374" s="72" t="s">
        <v>638</v>
      </c>
      <c r="C374" s="74">
        <v>2860</v>
      </c>
      <c r="D374" s="151">
        <v>1</v>
      </c>
      <c r="E374" s="271"/>
      <c r="F374" s="3">
        <v>2</v>
      </c>
      <c r="G374" s="135">
        <f t="shared" si="14"/>
        <v>0</v>
      </c>
    </row>
    <row r="375" spans="1:7" x14ac:dyDescent="0.25">
      <c r="A375" s="102" t="s">
        <v>639</v>
      </c>
      <c r="B375" s="76" t="s">
        <v>345</v>
      </c>
      <c r="C375" s="76">
        <v>205</v>
      </c>
      <c r="D375" s="151">
        <v>2</v>
      </c>
      <c r="E375" s="272"/>
      <c r="F375" s="6">
        <v>2</v>
      </c>
      <c r="G375" s="135">
        <f t="shared" si="14"/>
        <v>0</v>
      </c>
    </row>
    <row r="376" spans="1:7" x14ac:dyDescent="0.25">
      <c r="A376" s="102" t="s">
        <v>639</v>
      </c>
      <c r="B376" s="76" t="s">
        <v>345</v>
      </c>
      <c r="C376" s="76" t="s">
        <v>640</v>
      </c>
      <c r="D376" s="151">
        <v>1</v>
      </c>
      <c r="E376" s="272"/>
      <c r="F376" s="6">
        <v>2</v>
      </c>
      <c r="G376" s="135">
        <f t="shared" si="14"/>
        <v>0</v>
      </c>
    </row>
    <row r="377" spans="1:7" x14ac:dyDescent="0.25">
      <c r="A377" s="102" t="s">
        <v>639</v>
      </c>
      <c r="B377" s="76" t="s">
        <v>641</v>
      </c>
      <c r="C377" s="76" t="s">
        <v>642</v>
      </c>
      <c r="D377" s="151">
        <v>1</v>
      </c>
      <c r="E377" s="272"/>
      <c r="F377" s="6">
        <v>2</v>
      </c>
      <c r="G377" s="135">
        <f t="shared" si="14"/>
        <v>0</v>
      </c>
    </row>
    <row r="378" spans="1:7" x14ac:dyDescent="0.25">
      <c r="A378" s="102" t="s">
        <v>639</v>
      </c>
      <c r="B378" s="76" t="s">
        <v>381</v>
      </c>
      <c r="C378" s="76">
        <v>18010</v>
      </c>
      <c r="D378" s="151">
        <v>1</v>
      </c>
      <c r="E378" s="272"/>
      <c r="F378" s="6">
        <v>2</v>
      </c>
      <c r="G378" s="135">
        <f t="shared" si="14"/>
        <v>0</v>
      </c>
    </row>
    <row r="379" spans="1:7" x14ac:dyDescent="0.25">
      <c r="A379" s="102" t="s">
        <v>639</v>
      </c>
      <c r="B379" s="76" t="s">
        <v>381</v>
      </c>
      <c r="C379" s="76" t="s">
        <v>643</v>
      </c>
      <c r="D379" s="151">
        <v>5</v>
      </c>
      <c r="E379" s="272"/>
      <c r="F379" s="6">
        <v>2</v>
      </c>
      <c r="G379" s="135">
        <f t="shared" si="14"/>
        <v>0</v>
      </c>
    </row>
    <row r="380" spans="1:7" x14ac:dyDescent="0.25">
      <c r="A380" s="102" t="s">
        <v>639</v>
      </c>
      <c r="B380" s="76" t="s">
        <v>381</v>
      </c>
      <c r="C380" s="76" t="s">
        <v>644</v>
      </c>
      <c r="D380" s="151">
        <v>1</v>
      </c>
      <c r="E380" s="272"/>
      <c r="F380" s="6">
        <v>2</v>
      </c>
      <c r="G380" s="135">
        <f t="shared" si="14"/>
        <v>0</v>
      </c>
    </row>
    <row r="381" spans="1:7" x14ac:dyDescent="0.25">
      <c r="A381" s="102" t="s">
        <v>639</v>
      </c>
      <c r="B381" s="76" t="s">
        <v>382</v>
      </c>
      <c r="C381" s="76">
        <v>180</v>
      </c>
      <c r="D381" s="151">
        <v>1</v>
      </c>
      <c r="E381" s="272"/>
      <c r="F381" s="6">
        <v>2</v>
      </c>
      <c r="G381" s="135">
        <f t="shared" si="14"/>
        <v>0</v>
      </c>
    </row>
    <row r="382" spans="1:7" x14ac:dyDescent="0.25">
      <c r="A382" s="102" t="s">
        <v>639</v>
      </c>
      <c r="B382" s="76" t="s">
        <v>382</v>
      </c>
      <c r="C382" s="76">
        <v>51221033</v>
      </c>
      <c r="D382" s="151">
        <v>1</v>
      </c>
      <c r="E382" s="272"/>
      <c r="F382" s="6">
        <v>2</v>
      </c>
      <c r="G382" s="135">
        <f t="shared" si="14"/>
        <v>0</v>
      </c>
    </row>
    <row r="383" spans="1:7" x14ac:dyDescent="0.25">
      <c r="A383" s="102" t="s">
        <v>639</v>
      </c>
      <c r="B383" s="76" t="s">
        <v>382</v>
      </c>
      <c r="C383" s="76">
        <v>51221048</v>
      </c>
      <c r="D383" s="151">
        <v>3</v>
      </c>
      <c r="E383" s="272"/>
      <c r="F383" s="6">
        <v>2</v>
      </c>
      <c r="G383" s="135">
        <f t="shared" si="14"/>
        <v>0</v>
      </c>
    </row>
    <row r="384" spans="1:7" x14ac:dyDescent="0.25">
      <c r="A384" s="102" t="s">
        <v>639</v>
      </c>
      <c r="B384" s="76" t="s">
        <v>382</v>
      </c>
      <c r="C384" s="76">
        <v>51221052</v>
      </c>
      <c r="D384" s="151">
        <v>2</v>
      </c>
      <c r="E384" s="272"/>
      <c r="F384" s="6">
        <v>2</v>
      </c>
      <c r="G384" s="135">
        <f t="shared" si="14"/>
        <v>0</v>
      </c>
    </row>
    <row r="385" spans="1:7" x14ac:dyDescent="0.25">
      <c r="A385" s="102" t="s">
        <v>639</v>
      </c>
      <c r="B385" s="76" t="s">
        <v>281</v>
      </c>
      <c r="C385" s="76">
        <v>1203</v>
      </c>
      <c r="D385" s="151">
        <v>1</v>
      </c>
      <c r="E385" s="272"/>
      <c r="F385" s="6">
        <v>2</v>
      </c>
      <c r="G385" s="135">
        <f t="shared" si="14"/>
        <v>0</v>
      </c>
    </row>
    <row r="386" spans="1:7" x14ac:dyDescent="0.25">
      <c r="A386" s="102" t="s">
        <v>639</v>
      </c>
      <c r="B386" s="76" t="s">
        <v>281</v>
      </c>
      <c r="C386" s="76">
        <v>1230</v>
      </c>
      <c r="D386" s="151">
        <v>1</v>
      </c>
      <c r="E386" s="272"/>
      <c r="F386" s="6">
        <v>2</v>
      </c>
      <c r="G386" s="135">
        <f t="shared" si="14"/>
        <v>0</v>
      </c>
    </row>
    <row r="387" spans="1:7" x14ac:dyDescent="0.25">
      <c r="A387" s="17" t="s">
        <v>649</v>
      </c>
      <c r="B387" s="72" t="s">
        <v>381</v>
      </c>
      <c r="C387" s="72">
        <v>9303</v>
      </c>
      <c r="D387" s="151">
        <v>2</v>
      </c>
      <c r="E387" s="271"/>
      <c r="F387" s="3">
        <v>1</v>
      </c>
      <c r="G387" s="135">
        <f t="shared" si="14"/>
        <v>0</v>
      </c>
    </row>
    <row r="388" spans="1:7" x14ac:dyDescent="0.25">
      <c r="A388" s="17" t="s">
        <v>650</v>
      </c>
      <c r="B388" s="72" t="s">
        <v>381</v>
      </c>
      <c r="C388" s="72">
        <v>9303</v>
      </c>
      <c r="D388" s="151">
        <v>1</v>
      </c>
      <c r="E388" s="271"/>
      <c r="F388" s="3">
        <v>1</v>
      </c>
      <c r="G388" s="135">
        <f t="shared" si="14"/>
        <v>0</v>
      </c>
    </row>
    <row r="389" spans="1:7" x14ac:dyDescent="0.25">
      <c r="A389" s="102" t="s">
        <v>645</v>
      </c>
      <c r="B389" s="76" t="s">
        <v>382</v>
      </c>
      <c r="C389" s="76">
        <v>260</v>
      </c>
      <c r="D389" s="151">
        <v>1</v>
      </c>
      <c r="E389" s="272"/>
      <c r="F389" s="6">
        <v>2</v>
      </c>
      <c r="G389" s="135">
        <f t="shared" si="14"/>
        <v>0</v>
      </c>
    </row>
    <row r="390" spans="1:7" x14ac:dyDescent="0.25">
      <c r="A390" s="102" t="s">
        <v>645</v>
      </c>
      <c r="B390" s="76" t="s">
        <v>382</v>
      </c>
      <c r="C390" s="76">
        <v>51221035</v>
      </c>
      <c r="D390" s="151">
        <v>2</v>
      </c>
      <c r="E390" s="272"/>
      <c r="F390" s="6">
        <v>2</v>
      </c>
      <c r="G390" s="135">
        <f t="shared" si="14"/>
        <v>0</v>
      </c>
    </row>
    <row r="391" spans="1:7" x14ac:dyDescent="0.25">
      <c r="A391" s="102" t="s">
        <v>646</v>
      </c>
      <c r="B391" s="76" t="s">
        <v>647</v>
      </c>
      <c r="C391" s="76" t="s">
        <v>648</v>
      </c>
      <c r="D391" s="151">
        <v>1</v>
      </c>
      <c r="E391" s="272"/>
      <c r="F391" s="6">
        <v>2</v>
      </c>
      <c r="G391" s="135">
        <f t="shared" si="14"/>
        <v>0</v>
      </c>
    </row>
    <row r="392" spans="1:7" x14ac:dyDescent="0.25">
      <c r="A392" s="102" t="s">
        <v>646</v>
      </c>
      <c r="B392" s="76" t="s">
        <v>382</v>
      </c>
      <c r="C392" s="76">
        <v>66799</v>
      </c>
      <c r="D392" s="151">
        <v>1</v>
      </c>
      <c r="E392" s="272"/>
      <c r="F392" s="6">
        <v>2</v>
      </c>
      <c r="G392" s="135">
        <f t="shared" si="14"/>
        <v>0</v>
      </c>
    </row>
    <row r="393" spans="1:7" ht="14.4" thickBot="1" x14ac:dyDescent="0.3">
      <c r="A393" s="196" t="s">
        <v>120</v>
      </c>
      <c r="B393" s="189"/>
      <c r="C393" s="189"/>
      <c r="D393" s="190">
        <f>SUM(D369:D392)</f>
        <v>34</v>
      </c>
      <c r="E393" s="278"/>
      <c r="F393" s="192">
        <f>SUM(F369:F392)</f>
        <v>46</v>
      </c>
      <c r="G393" s="193">
        <f>SUM(G369:G392)</f>
        <v>0</v>
      </c>
    </row>
    <row r="394" spans="1:7" s="128" customFormat="1" ht="25.05" customHeight="1" thickTop="1" thickBot="1" x14ac:dyDescent="0.3">
      <c r="A394" s="203" t="s">
        <v>681</v>
      </c>
      <c r="B394" s="204"/>
      <c r="C394" s="205"/>
      <c r="D394" s="146">
        <f>+D393+D368+D364+D362+D359+D356+D354+D339+D337+D334+D332+D329+D325+D322+D317+D315+D277+D274+D271+D269+D207+D205+D203+D201+D178+D175+D166+D163+D156+D152+D150+D122+D120+D114+D108+D106+D92+D53+D50+D46+D23+D8</f>
        <v>899</v>
      </c>
      <c r="E394" s="279"/>
      <c r="F394" s="146">
        <f t="shared" ref="F394:G394" si="15">F393+F368+F364+F362+F359+F356+F354+F315+F277+F274+F271+F269+F207+F205+F203+F201+F178+F175+F166+F163+F156+F152+F150+F122+F120+F114+F108+F106+F92+F53+F50+F46+F23+F8</f>
        <v>546</v>
      </c>
      <c r="G394" s="181">
        <f t="shared" si="15"/>
        <v>0</v>
      </c>
    </row>
    <row r="395" spans="1:7" ht="14.4" thickBot="1" x14ac:dyDescent="0.3">
      <c r="A395" s="77"/>
      <c r="B395" s="95"/>
      <c r="C395" s="95"/>
      <c r="D395" s="79"/>
      <c r="E395" s="182"/>
      <c r="F395" s="78"/>
      <c r="G395" s="133"/>
    </row>
    <row r="396" spans="1:7" ht="25.05" customHeight="1" thickBot="1" x14ac:dyDescent="0.3">
      <c r="A396" s="206" t="s">
        <v>684</v>
      </c>
      <c r="B396" s="207"/>
      <c r="C396" s="207"/>
      <c r="D396" s="207"/>
      <c r="E396" s="207"/>
      <c r="F396" s="207"/>
      <c r="G396" s="208"/>
    </row>
    <row r="397" spans="1:7" ht="41.4" x14ac:dyDescent="0.25">
      <c r="A397" s="214" t="s">
        <v>22</v>
      </c>
      <c r="B397" s="215"/>
      <c r="C397" s="215"/>
      <c r="D397" s="157" t="s">
        <v>236</v>
      </c>
      <c r="E397" s="183" t="s">
        <v>237</v>
      </c>
      <c r="F397" s="215" t="s">
        <v>680</v>
      </c>
      <c r="G397" s="222"/>
    </row>
    <row r="398" spans="1:7" ht="30" customHeight="1" x14ac:dyDescent="0.25">
      <c r="A398" s="216" t="s">
        <v>688</v>
      </c>
      <c r="B398" s="217"/>
      <c r="C398" s="217"/>
      <c r="D398" s="280"/>
      <c r="E398" s="197">
        <v>30</v>
      </c>
      <c r="F398" s="223">
        <f>D398*E398</f>
        <v>0</v>
      </c>
      <c r="G398" s="224"/>
    </row>
    <row r="399" spans="1:7" ht="30" customHeight="1" x14ac:dyDescent="0.25">
      <c r="A399" s="218" t="s">
        <v>689</v>
      </c>
      <c r="B399" s="219"/>
      <c r="C399" s="219"/>
      <c r="D399" s="281"/>
      <c r="E399" s="198">
        <v>30</v>
      </c>
      <c r="F399" s="225">
        <f>D399*E399</f>
        <v>0</v>
      </c>
      <c r="G399" s="226"/>
    </row>
    <row r="400" spans="1:7" ht="30" customHeight="1" thickBot="1" x14ac:dyDescent="0.3">
      <c r="A400" s="220" t="s">
        <v>690</v>
      </c>
      <c r="B400" s="221"/>
      <c r="C400" s="221"/>
      <c r="D400" s="282"/>
      <c r="E400" s="199">
        <v>30</v>
      </c>
      <c r="F400" s="227">
        <f>D400*E400</f>
        <v>0</v>
      </c>
      <c r="G400" s="228"/>
    </row>
    <row r="401" spans="1:7" ht="25.05" customHeight="1" thickTop="1" thickBot="1" x14ac:dyDescent="0.3">
      <c r="A401" s="211" t="s">
        <v>685</v>
      </c>
      <c r="B401" s="212"/>
      <c r="C401" s="212"/>
      <c r="D401" s="213"/>
      <c r="E401" s="200">
        <f>SUM(E398:E400)</f>
        <v>90</v>
      </c>
      <c r="F401" s="209">
        <f>SUM(F398:G400)</f>
        <v>0</v>
      </c>
      <c r="G401" s="210"/>
    </row>
    <row r="402" spans="1:7" x14ac:dyDescent="0.25">
      <c r="A402" s="201" t="s">
        <v>682</v>
      </c>
      <c r="B402" s="201"/>
      <c r="C402" s="201"/>
      <c r="D402" s="201"/>
      <c r="E402" s="201"/>
      <c r="F402" s="201"/>
      <c r="G402" s="201"/>
    </row>
    <row r="403" spans="1:7" x14ac:dyDescent="0.25">
      <c r="A403" s="202"/>
      <c r="B403" s="202"/>
      <c r="C403" s="202"/>
      <c r="D403" s="202"/>
      <c r="E403" s="202"/>
      <c r="F403" s="202"/>
      <c r="G403" s="202"/>
    </row>
    <row r="404" spans="1:7" x14ac:dyDescent="0.25">
      <c r="A404" s="77"/>
      <c r="B404" s="84"/>
      <c r="C404" s="84"/>
      <c r="D404" s="81"/>
      <c r="E404" s="184"/>
      <c r="F404" s="78"/>
      <c r="G404" s="140"/>
    </row>
    <row r="405" spans="1:7" x14ac:dyDescent="0.25">
      <c r="A405" s="77"/>
      <c r="B405" s="84"/>
      <c r="C405" s="84"/>
      <c r="D405" s="81"/>
      <c r="E405" s="184"/>
      <c r="F405" s="78"/>
      <c r="G405" s="140"/>
    </row>
    <row r="406" spans="1:7" x14ac:dyDescent="0.25">
      <c r="A406" s="77"/>
      <c r="B406" s="84"/>
      <c r="C406" s="84"/>
      <c r="D406" s="81"/>
      <c r="E406" s="184"/>
      <c r="F406" s="78"/>
      <c r="G406" s="140"/>
    </row>
    <row r="407" spans="1:7" x14ac:dyDescent="0.25">
      <c r="A407" s="77"/>
      <c r="B407" s="84"/>
      <c r="C407" s="84"/>
      <c r="D407" s="81"/>
      <c r="E407" s="184"/>
      <c r="F407" s="78"/>
      <c r="G407" s="140"/>
    </row>
    <row r="408" spans="1:7" x14ac:dyDescent="0.25">
      <c r="A408" s="80"/>
      <c r="B408" s="84"/>
      <c r="C408" s="84"/>
      <c r="D408" s="81"/>
      <c r="E408" s="184"/>
      <c r="F408" s="78"/>
      <c r="G408" s="140"/>
    </row>
    <row r="409" spans="1:7" x14ac:dyDescent="0.25">
      <c r="A409" s="77"/>
      <c r="B409" s="84"/>
      <c r="C409" s="84"/>
      <c r="D409" s="81"/>
      <c r="E409" s="184"/>
      <c r="F409" s="78"/>
      <c r="G409" s="140"/>
    </row>
    <row r="410" spans="1:7" x14ac:dyDescent="0.25">
      <c r="A410" s="77"/>
      <c r="B410" s="84"/>
      <c r="C410" s="84"/>
      <c r="D410" s="81"/>
      <c r="E410" s="184"/>
      <c r="F410" s="78"/>
      <c r="G410" s="140"/>
    </row>
    <row r="411" spans="1:7" x14ac:dyDescent="0.25">
      <c r="A411" s="80"/>
      <c r="B411" s="84"/>
      <c r="C411" s="84"/>
      <c r="D411" s="81"/>
      <c r="E411" s="184"/>
      <c r="F411" s="78"/>
      <c r="G411" s="140"/>
    </row>
    <row r="412" spans="1:7" x14ac:dyDescent="0.25">
      <c r="A412" s="77"/>
      <c r="B412" s="84"/>
      <c r="C412" s="84"/>
      <c r="D412" s="81"/>
      <c r="E412" s="184"/>
      <c r="F412" s="78"/>
      <c r="G412" s="140"/>
    </row>
    <row r="413" spans="1:7" x14ac:dyDescent="0.25">
      <c r="A413" s="77"/>
      <c r="B413" s="84"/>
      <c r="C413" s="84"/>
      <c r="D413" s="81"/>
      <c r="E413" s="184"/>
      <c r="F413" s="78"/>
      <c r="G413" s="140"/>
    </row>
    <row r="414" spans="1:7" x14ac:dyDescent="0.25">
      <c r="A414" s="77"/>
      <c r="B414" s="84"/>
      <c r="C414" s="95"/>
      <c r="D414" s="79"/>
      <c r="E414" s="182"/>
      <c r="F414" s="78"/>
      <c r="G414" s="133"/>
    </row>
    <row r="415" spans="1:7" x14ac:dyDescent="0.25">
      <c r="A415" s="77"/>
      <c r="B415" s="84"/>
      <c r="C415" s="95"/>
      <c r="D415" s="79"/>
      <c r="E415" s="184"/>
      <c r="F415" s="78"/>
      <c r="G415" s="133"/>
    </row>
    <row r="416" spans="1:7" x14ac:dyDescent="0.25">
      <c r="A416" s="77"/>
      <c r="B416" s="84"/>
      <c r="C416" s="84"/>
      <c r="D416" s="81"/>
      <c r="E416" s="184"/>
      <c r="F416" s="78"/>
      <c r="G416" s="140"/>
    </row>
    <row r="417" spans="1:7" x14ac:dyDescent="0.25">
      <c r="A417" s="77"/>
      <c r="B417" s="84"/>
      <c r="C417" s="95"/>
      <c r="D417" s="79"/>
      <c r="E417" s="184"/>
      <c r="F417" s="78"/>
      <c r="G417" s="133"/>
    </row>
    <row r="418" spans="1:7" x14ac:dyDescent="0.25">
      <c r="A418" s="77"/>
      <c r="B418" s="84"/>
      <c r="C418" s="95"/>
      <c r="D418" s="79"/>
      <c r="E418" s="184"/>
      <c r="F418" s="78"/>
      <c r="G418" s="140"/>
    </row>
    <row r="419" spans="1:7" x14ac:dyDescent="0.25">
      <c r="A419" s="77"/>
      <c r="B419" s="84"/>
      <c r="C419" s="95"/>
      <c r="D419" s="79"/>
      <c r="E419" s="184"/>
      <c r="F419" s="78"/>
      <c r="G419" s="140"/>
    </row>
    <row r="420" spans="1:7" x14ac:dyDescent="0.25">
      <c r="A420" s="77"/>
      <c r="B420" s="84"/>
      <c r="C420" s="84"/>
      <c r="D420" s="81"/>
      <c r="E420" s="184"/>
      <c r="F420" s="78"/>
      <c r="G420" s="140"/>
    </row>
    <row r="421" spans="1:7" x14ac:dyDescent="0.25">
      <c r="A421" s="77"/>
      <c r="B421" s="84"/>
      <c r="C421" s="84"/>
      <c r="D421" s="81"/>
      <c r="E421" s="184"/>
      <c r="F421" s="78"/>
      <c r="G421" s="140"/>
    </row>
    <row r="422" spans="1:7" x14ac:dyDescent="0.25">
      <c r="A422" s="82"/>
      <c r="B422" s="84"/>
      <c r="C422" s="84"/>
      <c r="D422" s="81"/>
      <c r="E422" s="184"/>
      <c r="F422" s="78"/>
      <c r="G422" s="140"/>
    </row>
    <row r="423" spans="1:7" x14ac:dyDescent="0.25">
      <c r="A423" s="82"/>
      <c r="B423" s="84"/>
      <c r="C423" s="84"/>
      <c r="D423" s="81"/>
      <c r="E423" s="184"/>
      <c r="F423" s="78"/>
      <c r="G423" s="140"/>
    </row>
    <row r="424" spans="1:7" x14ac:dyDescent="0.25">
      <c r="A424" s="82"/>
      <c r="B424" s="84"/>
      <c r="C424" s="84"/>
      <c r="D424" s="81"/>
      <c r="E424" s="184"/>
      <c r="F424" s="78"/>
      <c r="G424" s="140"/>
    </row>
    <row r="425" spans="1:7" x14ac:dyDescent="0.25">
      <c r="A425" s="82"/>
      <c r="B425" s="84"/>
      <c r="C425" s="84"/>
      <c r="D425" s="81"/>
      <c r="E425" s="184"/>
      <c r="F425" s="78"/>
      <c r="G425" s="140"/>
    </row>
    <row r="426" spans="1:7" x14ac:dyDescent="0.25">
      <c r="A426" s="82"/>
      <c r="B426" s="84"/>
      <c r="C426" s="95"/>
      <c r="D426" s="79"/>
      <c r="E426" s="184"/>
      <c r="F426" s="78"/>
      <c r="G426" s="140"/>
    </row>
    <row r="427" spans="1:7" x14ac:dyDescent="0.25">
      <c r="A427" s="82"/>
      <c r="B427" s="84"/>
      <c r="C427" s="84"/>
      <c r="D427" s="79"/>
      <c r="E427" s="184"/>
      <c r="F427" s="78"/>
      <c r="G427" s="140"/>
    </row>
    <row r="428" spans="1:7" x14ac:dyDescent="0.25">
      <c r="A428" s="82"/>
      <c r="B428" s="95"/>
      <c r="C428" s="95"/>
      <c r="D428" s="79"/>
      <c r="E428" s="182"/>
      <c r="F428" s="78"/>
      <c r="G428" s="133"/>
    </row>
    <row r="429" spans="1:7" x14ac:dyDescent="0.25">
      <c r="A429" s="83"/>
      <c r="B429" s="84"/>
      <c r="C429" s="84"/>
      <c r="D429" s="85"/>
      <c r="E429" s="185"/>
      <c r="F429" s="78"/>
      <c r="G429" s="140"/>
    </row>
    <row r="430" spans="1:7" x14ac:dyDescent="0.25">
      <c r="A430" s="83"/>
      <c r="B430" s="84"/>
      <c r="C430" s="84"/>
      <c r="D430" s="85"/>
      <c r="E430" s="185"/>
      <c r="F430" s="78"/>
      <c r="G430" s="140"/>
    </row>
    <row r="431" spans="1:7" x14ac:dyDescent="0.25">
      <c r="A431" s="83"/>
      <c r="B431" s="84"/>
      <c r="C431" s="84"/>
      <c r="D431" s="85"/>
      <c r="E431" s="185"/>
      <c r="F431" s="78"/>
      <c r="G431" s="140"/>
    </row>
    <row r="432" spans="1:7" x14ac:dyDescent="0.25">
      <c r="A432" s="84"/>
      <c r="B432" s="84"/>
      <c r="C432" s="84"/>
      <c r="D432" s="85"/>
      <c r="E432" s="185"/>
      <c r="F432" s="78"/>
      <c r="G432" s="140"/>
    </row>
    <row r="433" spans="1:7" x14ac:dyDescent="0.25">
      <c r="A433" s="84"/>
      <c r="B433" s="84"/>
      <c r="C433" s="84"/>
      <c r="D433" s="85"/>
      <c r="E433" s="185"/>
      <c r="F433" s="78"/>
      <c r="G433" s="140"/>
    </row>
    <row r="434" spans="1:7" x14ac:dyDescent="0.25">
      <c r="A434" s="83"/>
      <c r="B434" s="84"/>
      <c r="C434" s="84"/>
      <c r="D434" s="85"/>
      <c r="E434" s="185"/>
      <c r="F434" s="78"/>
      <c r="G434" s="140"/>
    </row>
    <row r="435" spans="1:7" x14ac:dyDescent="0.25">
      <c r="A435" s="83"/>
      <c r="B435" s="84"/>
      <c r="C435" s="84"/>
      <c r="D435" s="85"/>
      <c r="E435" s="185"/>
      <c r="F435" s="78"/>
      <c r="G435" s="140"/>
    </row>
    <row r="436" spans="1:7" x14ac:dyDescent="0.25">
      <c r="A436" s="83"/>
      <c r="B436" s="84"/>
      <c r="C436" s="84"/>
      <c r="D436" s="85"/>
      <c r="E436" s="185"/>
      <c r="F436" s="78"/>
      <c r="G436" s="140"/>
    </row>
    <row r="437" spans="1:7" x14ac:dyDescent="0.25">
      <c r="A437" s="83"/>
      <c r="B437" s="84"/>
      <c r="C437" s="84"/>
      <c r="D437" s="85"/>
      <c r="E437" s="185"/>
      <c r="F437" s="78"/>
      <c r="G437" s="140"/>
    </row>
    <row r="438" spans="1:7" x14ac:dyDescent="0.25">
      <c r="A438" s="83"/>
      <c r="B438" s="84"/>
      <c r="C438" s="84"/>
      <c r="D438" s="85"/>
      <c r="E438" s="185"/>
      <c r="F438" s="78"/>
      <c r="G438" s="140"/>
    </row>
    <row r="439" spans="1:7" x14ac:dyDescent="0.25">
      <c r="A439" s="83"/>
      <c r="B439" s="84"/>
      <c r="C439" s="84"/>
      <c r="D439" s="85"/>
      <c r="E439" s="185"/>
      <c r="F439" s="78"/>
      <c r="G439" s="140"/>
    </row>
    <row r="440" spans="1:7" x14ac:dyDescent="0.25">
      <c r="A440" s="83"/>
      <c r="B440" s="84"/>
      <c r="C440" s="84"/>
      <c r="D440" s="85"/>
      <c r="E440" s="185"/>
      <c r="F440" s="78"/>
      <c r="G440" s="140"/>
    </row>
    <row r="441" spans="1:7" x14ac:dyDescent="0.25">
      <c r="A441" s="83"/>
      <c r="B441" s="84"/>
      <c r="C441" s="84"/>
      <c r="D441" s="85"/>
      <c r="E441" s="185"/>
      <c r="F441" s="78"/>
      <c r="G441" s="140"/>
    </row>
    <row r="442" spans="1:7" x14ac:dyDescent="0.25">
      <c r="A442" s="83"/>
      <c r="B442" s="84"/>
      <c r="C442" s="84"/>
      <c r="D442" s="85"/>
      <c r="E442" s="185"/>
      <c r="F442" s="78"/>
      <c r="G442" s="140"/>
    </row>
    <row r="443" spans="1:7" x14ac:dyDescent="0.25">
      <c r="A443" s="83"/>
      <c r="B443" s="84"/>
      <c r="C443" s="84"/>
      <c r="D443" s="85"/>
      <c r="E443" s="185"/>
      <c r="F443" s="78"/>
      <c r="G443" s="140"/>
    </row>
    <row r="444" spans="1:7" x14ac:dyDescent="0.25">
      <c r="A444" s="83"/>
      <c r="B444" s="84"/>
      <c r="C444" s="84"/>
      <c r="D444" s="85"/>
      <c r="E444" s="185"/>
      <c r="F444" s="78"/>
      <c r="G444" s="140"/>
    </row>
    <row r="445" spans="1:7" x14ac:dyDescent="0.25">
      <c r="A445" s="83"/>
      <c r="B445" s="84"/>
      <c r="C445" s="84"/>
      <c r="D445" s="85"/>
      <c r="E445" s="185"/>
      <c r="F445" s="78"/>
      <c r="G445" s="140"/>
    </row>
    <row r="446" spans="1:7" x14ac:dyDescent="0.25">
      <c r="A446" s="83"/>
      <c r="B446" s="84"/>
      <c r="C446" s="84"/>
      <c r="D446" s="85"/>
      <c r="E446" s="185"/>
      <c r="F446" s="78"/>
      <c r="G446" s="140"/>
    </row>
    <row r="447" spans="1:7" x14ac:dyDescent="0.25">
      <c r="A447" s="83"/>
      <c r="B447" s="84"/>
      <c r="C447" s="84"/>
      <c r="D447" s="85"/>
      <c r="E447" s="185"/>
      <c r="F447" s="78"/>
      <c r="G447" s="140"/>
    </row>
    <row r="448" spans="1:7" x14ac:dyDescent="0.25">
      <c r="A448" s="83"/>
      <c r="B448" s="84"/>
      <c r="C448" s="84"/>
      <c r="D448" s="85"/>
      <c r="E448" s="185"/>
      <c r="F448" s="78"/>
      <c r="G448" s="140"/>
    </row>
    <row r="449" spans="1:7" x14ac:dyDescent="0.25">
      <c r="A449" s="83"/>
      <c r="B449" s="84"/>
      <c r="C449" s="84"/>
      <c r="D449" s="85"/>
      <c r="E449" s="185"/>
      <c r="F449" s="78"/>
      <c r="G449" s="140"/>
    </row>
    <row r="450" spans="1:7" x14ac:dyDescent="0.25">
      <c r="A450" s="83"/>
      <c r="B450" s="84"/>
      <c r="C450" s="84"/>
      <c r="D450" s="85"/>
      <c r="E450" s="185"/>
      <c r="F450" s="78"/>
      <c r="G450" s="140"/>
    </row>
    <row r="451" spans="1:7" x14ac:dyDescent="0.25">
      <c r="A451" s="83"/>
      <c r="B451" s="84"/>
      <c r="C451" s="84"/>
      <c r="D451" s="85"/>
      <c r="E451" s="185"/>
      <c r="F451" s="78"/>
      <c r="G451" s="140"/>
    </row>
    <row r="452" spans="1:7" x14ac:dyDescent="0.25">
      <c r="A452" s="83"/>
      <c r="B452" s="84"/>
      <c r="C452" s="84"/>
      <c r="D452" s="85"/>
      <c r="E452" s="185"/>
      <c r="F452" s="78"/>
      <c r="G452" s="140"/>
    </row>
    <row r="453" spans="1:7" x14ac:dyDescent="0.25">
      <c r="A453" s="83"/>
      <c r="B453" s="84"/>
      <c r="C453" s="84"/>
      <c r="D453" s="85"/>
      <c r="E453" s="185"/>
      <c r="F453" s="78"/>
      <c r="G453" s="140"/>
    </row>
    <row r="454" spans="1:7" x14ac:dyDescent="0.25">
      <c r="A454" s="83"/>
      <c r="B454" s="84"/>
      <c r="C454" s="84"/>
      <c r="D454" s="85"/>
      <c r="E454" s="185"/>
      <c r="F454" s="78"/>
      <c r="G454" s="140"/>
    </row>
    <row r="455" spans="1:7" x14ac:dyDescent="0.25">
      <c r="A455" s="83"/>
      <c r="B455" s="84"/>
      <c r="C455" s="84"/>
      <c r="D455" s="85"/>
      <c r="E455" s="185"/>
      <c r="F455" s="78"/>
      <c r="G455" s="140"/>
    </row>
    <row r="456" spans="1:7" x14ac:dyDescent="0.25">
      <c r="A456" s="83"/>
      <c r="B456" s="84"/>
      <c r="C456" s="84"/>
      <c r="D456" s="85"/>
      <c r="E456" s="185"/>
      <c r="F456" s="78"/>
      <c r="G456" s="140"/>
    </row>
    <row r="457" spans="1:7" x14ac:dyDescent="0.25">
      <c r="A457" s="83"/>
      <c r="B457" s="84"/>
      <c r="C457" s="84"/>
      <c r="D457" s="85"/>
      <c r="E457" s="185"/>
      <c r="F457" s="78"/>
      <c r="G457" s="140"/>
    </row>
    <row r="458" spans="1:7" x14ac:dyDescent="0.25">
      <c r="A458" s="83"/>
      <c r="B458" s="84"/>
      <c r="C458" s="84"/>
      <c r="D458" s="85"/>
      <c r="E458" s="185"/>
      <c r="F458" s="78"/>
      <c r="G458" s="140"/>
    </row>
    <row r="459" spans="1:7" x14ac:dyDescent="0.25">
      <c r="A459" s="83"/>
      <c r="B459" s="84"/>
      <c r="C459" s="84"/>
      <c r="D459" s="85"/>
      <c r="E459" s="185"/>
      <c r="F459" s="78"/>
      <c r="G459" s="140"/>
    </row>
    <row r="460" spans="1:7" x14ac:dyDescent="0.25">
      <c r="A460" s="83"/>
      <c r="B460" s="84"/>
      <c r="C460" s="84"/>
      <c r="D460" s="85"/>
      <c r="E460" s="185"/>
      <c r="F460" s="78"/>
      <c r="G460" s="140"/>
    </row>
    <row r="461" spans="1:7" x14ac:dyDescent="0.25">
      <c r="A461" s="83"/>
      <c r="B461" s="84"/>
      <c r="C461" s="84"/>
      <c r="D461" s="85"/>
      <c r="E461" s="185"/>
      <c r="F461" s="78"/>
      <c r="G461" s="140"/>
    </row>
    <row r="462" spans="1:7" x14ac:dyDescent="0.25">
      <c r="A462" s="84"/>
      <c r="B462" s="84"/>
      <c r="C462" s="84"/>
      <c r="D462" s="85"/>
      <c r="E462" s="185"/>
      <c r="F462" s="78"/>
      <c r="G462" s="140"/>
    </row>
    <row r="463" spans="1:7" x14ac:dyDescent="0.25">
      <c r="A463" s="83"/>
      <c r="B463" s="84"/>
      <c r="C463" s="84"/>
      <c r="D463" s="85"/>
      <c r="E463" s="185"/>
      <c r="F463" s="78"/>
      <c r="G463" s="140"/>
    </row>
    <row r="464" spans="1:7" x14ac:dyDescent="0.25">
      <c r="A464" s="83"/>
      <c r="B464" s="84"/>
      <c r="C464" s="84"/>
      <c r="D464" s="85"/>
      <c r="E464" s="185"/>
      <c r="F464" s="78"/>
      <c r="G464" s="140"/>
    </row>
    <row r="465" spans="1:7" x14ac:dyDescent="0.25">
      <c r="A465" s="83"/>
      <c r="B465" s="84"/>
      <c r="C465" s="84"/>
      <c r="D465" s="85"/>
      <c r="E465" s="185"/>
      <c r="F465" s="78"/>
      <c r="G465" s="140"/>
    </row>
    <row r="466" spans="1:7" x14ac:dyDescent="0.25">
      <c r="A466" s="84"/>
      <c r="B466" s="84"/>
      <c r="C466" s="84"/>
      <c r="D466" s="85"/>
      <c r="E466" s="185"/>
      <c r="F466" s="78"/>
      <c r="G466" s="140"/>
    </row>
    <row r="467" spans="1:7" x14ac:dyDescent="0.25">
      <c r="A467" s="83"/>
      <c r="B467" s="84"/>
      <c r="C467" s="84"/>
      <c r="D467" s="85"/>
      <c r="E467" s="185"/>
      <c r="F467" s="78"/>
      <c r="G467" s="140"/>
    </row>
    <row r="468" spans="1:7" x14ac:dyDescent="0.25">
      <c r="A468" s="83"/>
      <c r="B468" s="84"/>
      <c r="C468" s="84"/>
      <c r="D468" s="85"/>
      <c r="E468" s="185"/>
      <c r="F468" s="78"/>
      <c r="G468" s="140"/>
    </row>
    <row r="469" spans="1:7" x14ac:dyDescent="0.25">
      <c r="A469" s="83"/>
      <c r="B469" s="84"/>
      <c r="C469" s="84"/>
      <c r="D469" s="85"/>
      <c r="E469" s="185"/>
      <c r="F469" s="78"/>
      <c r="G469" s="140"/>
    </row>
    <row r="470" spans="1:7" x14ac:dyDescent="0.25">
      <c r="A470" s="83"/>
      <c r="B470" s="84"/>
      <c r="C470" s="84"/>
      <c r="D470" s="85"/>
      <c r="E470" s="185"/>
      <c r="F470" s="78"/>
      <c r="G470" s="140"/>
    </row>
    <row r="471" spans="1:7" x14ac:dyDescent="0.25">
      <c r="A471" s="83"/>
      <c r="B471" s="84"/>
      <c r="C471" s="84"/>
      <c r="D471" s="85"/>
      <c r="E471" s="185"/>
      <c r="F471" s="78"/>
      <c r="G471" s="140"/>
    </row>
    <row r="472" spans="1:7" x14ac:dyDescent="0.25">
      <c r="A472" s="83"/>
      <c r="B472" s="84"/>
      <c r="C472" s="84"/>
      <c r="D472" s="85"/>
      <c r="E472" s="185"/>
      <c r="F472" s="78"/>
      <c r="G472" s="140"/>
    </row>
    <row r="473" spans="1:7" x14ac:dyDescent="0.25">
      <c r="A473" s="83"/>
      <c r="B473" s="84"/>
      <c r="C473" s="84"/>
      <c r="D473" s="85"/>
      <c r="E473" s="185"/>
      <c r="F473" s="78"/>
      <c r="G473" s="140"/>
    </row>
    <row r="474" spans="1:7" x14ac:dyDescent="0.25">
      <c r="A474" s="83"/>
      <c r="B474" s="84"/>
      <c r="C474" s="84"/>
      <c r="D474" s="85"/>
      <c r="E474" s="185"/>
      <c r="F474" s="78"/>
      <c r="G474" s="140"/>
    </row>
    <row r="475" spans="1:7" x14ac:dyDescent="0.25">
      <c r="A475" s="83"/>
      <c r="B475" s="84"/>
      <c r="C475" s="84"/>
      <c r="D475" s="85"/>
      <c r="E475" s="185"/>
      <c r="F475" s="78"/>
      <c r="G475" s="140"/>
    </row>
    <row r="476" spans="1:7" x14ac:dyDescent="0.25">
      <c r="A476" s="83"/>
      <c r="B476" s="84"/>
      <c r="C476" s="84"/>
      <c r="D476" s="85"/>
      <c r="E476" s="185"/>
      <c r="F476" s="78"/>
      <c r="G476" s="140"/>
    </row>
    <row r="477" spans="1:7" x14ac:dyDescent="0.25">
      <c r="A477" s="83"/>
      <c r="B477" s="84"/>
      <c r="C477" s="84"/>
      <c r="D477" s="85"/>
      <c r="E477" s="185"/>
      <c r="F477" s="78"/>
      <c r="G477" s="140"/>
    </row>
    <row r="478" spans="1:7" x14ac:dyDescent="0.25">
      <c r="A478" s="83"/>
      <c r="B478" s="84"/>
      <c r="C478" s="84"/>
      <c r="D478" s="85"/>
      <c r="E478" s="185"/>
      <c r="F478" s="78"/>
      <c r="G478" s="140"/>
    </row>
    <row r="479" spans="1:7" x14ac:dyDescent="0.25">
      <c r="A479" s="83"/>
      <c r="B479" s="84"/>
      <c r="C479" s="84"/>
      <c r="D479" s="85"/>
      <c r="E479" s="185"/>
      <c r="F479" s="78"/>
      <c r="G479" s="140"/>
    </row>
    <row r="480" spans="1:7" x14ac:dyDescent="0.25">
      <c r="A480" s="83"/>
      <c r="B480" s="84"/>
      <c r="C480" s="84"/>
      <c r="D480" s="85"/>
      <c r="E480" s="185"/>
      <c r="F480" s="78"/>
      <c r="G480" s="140"/>
    </row>
    <row r="481" spans="2:6" x14ac:dyDescent="0.25">
      <c r="B481" s="96"/>
      <c r="F481" s="87"/>
    </row>
  </sheetData>
  <sheetProtection algorithmName="SHA-512" hashValue="tvCIEpQW6N2sKJZwRaabbiTw8hicw4tnvElQPaH+5+++1fZlrVUPsi3oBdB55+T7mUlBdaoGKnrS2SRxiGDW3w==" saltValue="x+0dlgcEYg4uUSThg68QRg==" spinCount="100000" sheet="1" objects="1" scenarios="1" selectLockedCells="1"/>
  <sortState ref="A378:G411">
    <sortCondition ref="A378:A411"/>
    <sortCondition ref="B378:B411"/>
    <sortCondition ref="C378:C411"/>
  </sortState>
  <mergeCells count="15">
    <mergeCell ref="A402:G403"/>
    <mergeCell ref="B1:G1"/>
    <mergeCell ref="A394:C394"/>
    <mergeCell ref="A3:G3"/>
    <mergeCell ref="F401:G401"/>
    <mergeCell ref="A401:D401"/>
    <mergeCell ref="A397:C397"/>
    <mergeCell ref="A398:C398"/>
    <mergeCell ref="A399:C399"/>
    <mergeCell ref="A400:C400"/>
    <mergeCell ref="A396:G396"/>
    <mergeCell ref="F397:G397"/>
    <mergeCell ref="F398:G398"/>
    <mergeCell ref="F399:G399"/>
    <mergeCell ref="F400:G400"/>
  </mergeCells>
  <pageMargins left="0.25" right="0.25" top="0.75" bottom="0.75" header="0.3" footer="0.3"/>
  <pageSetup scale="90" orientation="landscape" r:id="rId1"/>
  <headerFooter>
    <oddHeader>&amp;C&amp;"Arial,Bold"&amp;12REQUIRED FORMS - Exhibit 2A
Public Health Laboratories (PHL) Pricing Sheet</oddHeader>
    <oddFooter>&amp;L&amp;"Arial,Regular"&amp;9Laboratory &amp; Clinic Equipment and Medical Device Maintenance, Calibration, and Repair Services 
IFB No. 2018-009
APPENDIX C, Required Forms&amp;CPage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zoomScale="85" zoomScaleNormal="85" zoomScaleSheetLayoutView="85" zoomScalePageLayoutView="65" workbookViewId="0">
      <selection activeCell="B1" sqref="B1:G1"/>
    </sheetView>
  </sheetViews>
  <sheetFormatPr defaultColWidth="8.88671875" defaultRowHeight="13.8" x14ac:dyDescent="0.25"/>
  <cols>
    <col min="1" max="1" width="34.5546875" style="14" customWidth="1"/>
    <col min="2" max="2" width="26.5546875" style="166" customWidth="1"/>
    <col min="3" max="3" width="23.109375" style="91" customWidth="1"/>
    <col min="4" max="4" width="17.33203125" style="16" customWidth="1"/>
    <col min="5" max="5" width="17.77734375" style="16" customWidth="1"/>
    <col min="6" max="6" width="15.21875" style="56" customWidth="1"/>
    <col min="7" max="7" width="22.5546875" style="14" customWidth="1"/>
    <col min="8" max="16384" width="8.88671875" style="14"/>
  </cols>
  <sheetData>
    <row r="1" spans="1:7" ht="30" customHeight="1" thickBot="1" x14ac:dyDescent="0.3">
      <c r="A1" s="59" t="s">
        <v>241</v>
      </c>
      <c r="B1" s="283"/>
      <c r="C1" s="284"/>
      <c r="D1" s="284"/>
      <c r="E1" s="284"/>
      <c r="F1" s="284"/>
      <c r="G1" s="285"/>
    </row>
    <row r="2" spans="1:7" ht="14.4" thickBot="1" x14ac:dyDescent="0.3">
      <c r="A2" s="62"/>
      <c r="B2" s="61"/>
      <c r="C2" s="61"/>
      <c r="D2" s="60"/>
      <c r="E2" s="60"/>
      <c r="F2" s="60"/>
      <c r="G2" s="60"/>
    </row>
    <row r="3" spans="1:7" s="69" customFormat="1" ht="30" customHeight="1" thickBot="1" x14ac:dyDescent="0.35">
      <c r="A3" s="241" t="s">
        <v>683</v>
      </c>
      <c r="B3" s="242"/>
      <c r="C3" s="242"/>
      <c r="D3" s="242"/>
      <c r="E3" s="242"/>
      <c r="F3" s="242"/>
      <c r="G3" s="243"/>
    </row>
    <row r="4" spans="1:7" s="67" customFormat="1" ht="55.2" x14ac:dyDescent="0.25">
      <c r="A4" s="63" t="s">
        <v>14</v>
      </c>
      <c r="B4" s="159" t="s">
        <v>15</v>
      </c>
      <c r="C4" s="159" t="s">
        <v>16</v>
      </c>
      <c r="D4" s="64" t="s">
        <v>243</v>
      </c>
      <c r="E4" s="64" t="s">
        <v>242</v>
      </c>
      <c r="F4" s="65" t="s">
        <v>239</v>
      </c>
      <c r="G4" s="66" t="s">
        <v>240</v>
      </c>
    </row>
    <row r="5" spans="1:7" x14ac:dyDescent="0.25">
      <c r="A5" s="35" t="s">
        <v>23</v>
      </c>
      <c r="B5" s="11"/>
      <c r="C5" s="11"/>
      <c r="D5" s="11"/>
      <c r="E5" s="286"/>
      <c r="F5" s="49"/>
      <c r="G5" s="19"/>
    </row>
    <row r="6" spans="1:7" ht="27.6" x14ac:dyDescent="0.25">
      <c r="A6" s="17" t="s">
        <v>129</v>
      </c>
      <c r="B6" s="160" t="s">
        <v>130</v>
      </c>
      <c r="C6" s="160" t="s">
        <v>235</v>
      </c>
      <c r="D6" s="4">
        <v>15</v>
      </c>
      <c r="E6" s="287"/>
      <c r="F6" s="50">
        <v>1</v>
      </c>
      <c r="G6" s="40">
        <f>F6*E6*D6</f>
        <v>0</v>
      </c>
    </row>
    <row r="7" spans="1:7" s="86" customFormat="1" ht="14.4" thickBot="1" x14ac:dyDescent="0.3">
      <c r="A7" s="196" t="s">
        <v>120</v>
      </c>
      <c r="B7" s="189"/>
      <c r="C7" s="189"/>
      <c r="D7" s="190">
        <f>SUM(D6)</f>
        <v>15</v>
      </c>
      <c r="E7" s="278"/>
      <c r="F7" s="192">
        <f>SUM(F1:F6)</f>
        <v>1</v>
      </c>
      <c r="G7" s="193">
        <f>SUM(G1:G6)</f>
        <v>0</v>
      </c>
    </row>
    <row r="8" spans="1:7" ht="3" customHeight="1" thickTop="1" x14ac:dyDescent="0.25">
      <c r="A8" s="20"/>
      <c r="B8" s="5"/>
      <c r="C8" s="5"/>
      <c r="D8" s="5"/>
      <c r="E8" s="288"/>
      <c r="F8" s="51"/>
      <c r="G8" s="41"/>
    </row>
    <row r="9" spans="1:7" x14ac:dyDescent="0.25">
      <c r="A9" s="21" t="s">
        <v>2</v>
      </c>
      <c r="B9" s="161" t="s">
        <v>24</v>
      </c>
      <c r="C9" s="73" t="s">
        <v>25</v>
      </c>
      <c r="D9" s="2">
        <v>1</v>
      </c>
      <c r="E9" s="289"/>
      <c r="F9" s="52">
        <v>2</v>
      </c>
      <c r="G9" s="22">
        <f>F9*E9*D9</f>
        <v>0</v>
      </c>
    </row>
    <row r="10" spans="1:7" x14ac:dyDescent="0.25">
      <c r="A10" s="21" t="s">
        <v>2</v>
      </c>
      <c r="B10" s="161" t="s">
        <v>166</v>
      </c>
      <c r="C10" s="73" t="s">
        <v>167</v>
      </c>
      <c r="D10" s="2">
        <v>3</v>
      </c>
      <c r="E10" s="289"/>
      <c r="F10" s="52">
        <v>2</v>
      </c>
      <c r="G10" s="22">
        <f>F10*E10*D10</f>
        <v>0</v>
      </c>
    </row>
    <row r="11" spans="1:7" ht="15.75" customHeight="1" x14ac:dyDescent="0.25">
      <c r="A11" s="21" t="s">
        <v>2</v>
      </c>
      <c r="B11" s="161" t="s">
        <v>26</v>
      </c>
      <c r="C11" s="73" t="s">
        <v>27</v>
      </c>
      <c r="D11" s="2">
        <v>3</v>
      </c>
      <c r="E11" s="289"/>
      <c r="F11" s="52">
        <v>2</v>
      </c>
      <c r="G11" s="22">
        <f>F11*E11*D11</f>
        <v>0</v>
      </c>
    </row>
    <row r="12" spans="1:7" x14ac:dyDescent="0.25">
      <c r="A12" s="21" t="s">
        <v>2</v>
      </c>
      <c r="B12" s="161" t="s">
        <v>29</v>
      </c>
      <c r="C12" s="73" t="s">
        <v>28</v>
      </c>
      <c r="D12" s="2">
        <v>1</v>
      </c>
      <c r="E12" s="289"/>
      <c r="F12" s="52">
        <v>2</v>
      </c>
      <c r="G12" s="22">
        <f>F12*E12*D12</f>
        <v>0</v>
      </c>
    </row>
    <row r="13" spans="1:7" s="86" customFormat="1" ht="14.4" thickBot="1" x14ac:dyDescent="0.3">
      <c r="A13" s="196" t="s">
        <v>120</v>
      </c>
      <c r="B13" s="189"/>
      <c r="C13" s="189"/>
      <c r="D13" s="190">
        <f>SUM(D9:D12)</f>
        <v>8</v>
      </c>
      <c r="E13" s="278"/>
      <c r="F13" s="192">
        <f>SUM(F9:F12)</f>
        <v>8</v>
      </c>
      <c r="G13" s="193">
        <f>SUM(G9:G12)</f>
        <v>0</v>
      </c>
    </row>
    <row r="14" spans="1:7" ht="4.5" customHeight="1" thickTop="1" x14ac:dyDescent="0.25">
      <c r="A14" s="26"/>
      <c r="B14" s="162"/>
      <c r="C14" s="162"/>
      <c r="D14" s="27"/>
      <c r="E14" s="290"/>
      <c r="F14" s="53"/>
      <c r="G14" s="36"/>
    </row>
    <row r="15" spans="1:7" ht="36.6" customHeight="1" x14ac:dyDescent="0.25">
      <c r="A15" s="21" t="s">
        <v>0</v>
      </c>
      <c r="B15" s="163" t="s">
        <v>30</v>
      </c>
      <c r="C15" s="72" t="s">
        <v>31</v>
      </c>
      <c r="D15" s="1">
        <v>1</v>
      </c>
      <c r="E15" s="289"/>
      <c r="F15" s="52">
        <v>2</v>
      </c>
      <c r="G15" s="22">
        <f t="shared" ref="G15:G22" si="0">F15*E15*D15</f>
        <v>0</v>
      </c>
    </row>
    <row r="16" spans="1:7" ht="15.75" customHeight="1" x14ac:dyDescent="0.25">
      <c r="A16" s="21" t="s">
        <v>0</v>
      </c>
      <c r="B16" s="163" t="s">
        <v>32</v>
      </c>
      <c r="C16" s="75" t="s">
        <v>33</v>
      </c>
      <c r="D16" s="1">
        <v>1</v>
      </c>
      <c r="E16" s="289"/>
      <c r="F16" s="52">
        <v>2</v>
      </c>
      <c r="G16" s="22">
        <f t="shared" si="0"/>
        <v>0</v>
      </c>
    </row>
    <row r="17" spans="1:7" ht="15.75" customHeight="1" x14ac:dyDescent="0.25">
      <c r="A17" s="21" t="s">
        <v>0</v>
      </c>
      <c r="B17" s="163"/>
      <c r="C17" s="75" t="s">
        <v>34</v>
      </c>
      <c r="D17" s="1">
        <v>1</v>
      </c>
      <c r="E17" s="289"/>
      <c r="F17" s="52">
        <v>2</v>
      </c>
      <c r="G17" s="22">
        <f t="shared" si="0"/>
        <v>0</v>
      </c>
    </row>
    <row r="18" spans="1:7" ht="15.75" customHeight="1" x14ac:dyDescent="0.25">
      <c r="A18" s="21" t="s">
        <v>0</v>
      </c>
      <c r="B18" s="163" t="s">
        <v>170</v>
      </c>
      <c r="C18" s="75" t="s">
        <v>171</v>
      </c>
      <c r="D18" s="2">
        <v>5</v>
      </c>
      <c r="E18" s="289"/>
      <c r="F18" s="52">
        <v>2</v>
      </c>
      <c r="G18" s="42">
        <f t="shared" si="0"/>
        <v>0</v>
      </c>
    </row>
    <row r="19" spans="1:7" ht="15.75" customHeight="1" x14ac:dyDescent="0.25">
      <c r="A19" s="21" t="s">
        <v>0</v>
      </c>
      <c r="B19" s="163" t="s">
        <v>35</v>
      </c>
      <c r="C19" s="75" t="s">
        <v>36</v>
      </c>
      <c r="D19" s="1">
        <v>1</v>
      </c>
      <c r="E19" s="289"/>
      <c r="F19" s="52">
        <v>2</v>
      </c>
      <c r="G19" s="22">
        <f t="shared" si="0"/>
        <v>0</v>
      </c>
    </row>
    <row r="20" spans="1:7" ht="15.75" customHeight="1" x14ac:dyDescent="0.25">
      <c r="A20" s="21" t="s">
        <v>0</v>
      </c>
      <c r="B20" s="163" t="s">
        <v>35</v>
      </c>
      <c r="C20" s="75" t="s">
        <v>37</v>
      </c>
      <c r="D20" s="2">
        <v>1</v>
      </c>
      <c r="E20" s="289"/>
      <c r="F20" s="52">
        <v>2</v>
      </c>
      <c r="G20" s="22">
        <f t="shared" si="0"/>
        <v>0</v>
      </c>
    </row>
    <row r="21" spans="1:7" x14ac:dyDescent="0.25">
      <c r="A21" s="21" t="s">
        <v>0</v>
      </c>
      <c r="B21" s="163" t="s">
        <v>38</v>
      </c>
      <c r="C21" s="75" t="s">
        <v>39</v>
      </c>
      <c r="D21" s="2">
        <v>1</v>
      </c>
      <c r="E21" s="289"/>
      <c r="F21" s="52">
        <v>2</v>
      </c>
      <c r="G21" s="22">
        <f t="shared" si="0"/>
        <v>0</v>
      </c>
    </row>
    <row r="22" spans="1:7" x14ac:dyDescent="0.25">
      <c r="A22" s="21" t="s">
        <v>0</v>
      </c>
      <c r="B22" s="163" t="s">
        <v>164</v>
      </c>
      <c r="C22" s="75" t="s">
        <v>165</v>
      </c>
      <c r="D22" s="1">
        <v>5</v>
      </c>
      <c r="E22" s="289"/>
      <c r="F22" s="52">
        <v>2</v>
      </c>
      <c r="G22" s="42">
        <f t="shared" si="0"/>
        <v>0</v>
      </c>
    </row>
    <row r="23" spans="1:7" s="86" customFormat="1" ht="14.4" thickBot="1" x14ac:dyDescent="0.3">
      <c r="A23" s="196" t="s">
        <v>120</v>
      </c>
      <c r="B23" s="189"/>
      <c r="C23" s="189"/>
      <c r="D23" s="190">
        <f>SUM(D15:D22)</f>
        <v>16</v>
      </c>
      <c r="E23" s="278"/>
      <c r="F23" s="192">
        <f>SUM(F15:F22)</f>
        <v>16</v>
      </c>
      <c r="G23" s="193">
        <f>SUM(G15:G22)</f>
        <v>0</v>
      </c>
    </row>
    <row r="24" spans="1:7" ht="3" customHeight="1" thickTop="1" x14ac:dyDescent="0.25">
      <c r="A24" s="26">
        <v>25</v>
      </c>
      <c r="B24" s="162"/>
      <c r="C24" s="162"/>
      <c r="D24" s="27"/>
      <c r="E24" s="290"/>
      <c r="F24" s="53"/>
      <c r="G24" s="36"/>
    </row>
    <row r="25" spans="1:7" ht="15.75" customHeight="1" x14ac:dyDescent="0.25">
      <c r="A25" s="21" t="s">
        <v>13</v>
      </c>
      <c r="B25" s="163" t="s">
        <v>40</v>
      </c>
      <c r="C25" s="75" t="s">
        <v>131</v>
      </c>
      <c r="D25" s="2">
        <v>2</v>
      </c>
      <c r="E25" s="289"/>
      <c r="F25" s="52">
        <v>2</v>
      </c>
      <c r="G25" s="23">
        <f t="shared" ref="G25:G35" si="1">F25*E25*D25</f>
        <v>0</v>
      </c>
    </row>
    <row r="26" spans="1:7" x14ac:dyDescent="0.25">
      <c r="A26" s="21" t="s">
        <v>13</v>
      </c>
      <c r="B26" s="163" t="s">
        <v>40</v>
      </c>
      <c r="C26" s="75" t="s">
        <v>172</v>
      </c>
      <c r="D26" s="2">
        <v>1</v>
      </c>
      <c r="E26" s="289"/>
      <c r="F26" s="52">
        <v>2</v>
      </c>
      <c r="G26" s="23">
        <f t="shared" si="1"/>
        <v>0</v>
      </c>
    </row>
    <row r="27" spans="1:7" x14ac:dyDescent="0.25">
      <c r="A27" s="21" t="s">
        <v>13</v>
      </c>
      <c r="B27" s="163" t="s">
        <v>29</v>
      </c>
      <c r="C27" s="72" t="s">
        <v>217</v>
      </c>
      <c r="D27" s="2">
        <v>11</v>
      </c>
      <c r="E27" s="289"/>
      <c r="F27" s="52">
        <v>2</v>
      </c>
      <c r="G27" s="23">
        <f t="shared" si="1"/>
        <v>0</v>
      </c>
    </row>
    <row r="28" spans="1:7" s="15" customFormat="1" x14ac:dyDescent="0.25">
      <c r="A28" s="18" t="s">
        <v>13</v>
      </c>
      <c r="B28" s="163" t="s">
        <v>40</v>
      </c>
      <c r="C28" s="72" t="s">
        <v>123</v>
      </c>
      <c r="D28" s="2">
        <v>1</v>
      </c>
      <c r="E28" s="287"/>
      <c r="F28" s="50">
        <v>2</v>
      </c>
      <c r="G28" s="43">
        <f t="shared" si="1"/>
        <v>0</v>
      </c>
    </row>
    <row r="29" spans="1:7" s="15" customFormat="1" x14ac:dyDescent="0.25">
      <c r="A29" s="18" t="s">
        <v>13</v>
      </c>
      <c r="B29" s="163" t="s">
        <v>40</v>
      </c>
      <c r="C29" s="72" t="s">
        <v>141</v>
      </c>
      <c r="D29" s="2">
        <v>3</v>
      </c>
      <c r="E29" s="287"/>
      <c r="F29" s="50">
        <v>2</v>
      </c>
      <c r="G29" s="43">
        <f t="shared" si="1"/>
        <v>0</v>
      </c>
    </row>
    <row r="30" spans="1:7" s="15" customFormat="1" x14ac:dyDescent="0.25">
      <c r="A30" s="18" t="s">
        <v>13</v>
      </c>
      <c r="B30" s="163" t="s">
        <v>142</v>
      </c>
      <c r="C30" s="72">
        <v>16100</v>
      </c>
      <c r="D30" s="2">
        <v>1</v>
      </c>
      <c r="E30" s="287"/>
      <c r="F30" s="50">
        <v>2</v>
      </c>
      <c r="G30" s="43">
        <f t="shared" si="1"/>
        <v>0</v>
      </c>
    </row>
    <row r="31" spans="1:7" s="15" customFormat="1" x14ac:dyDescent="0.25">
      <c r="A31" s="18" t="s">
        <v>13</v>
      </c>
      <c r="B31" s="163" t="s">
        <v>142</v>
      </c>
      <c r="C31" s="72">
        <v>18100</v>
      </c>
      <c r="D31" s="2">
        <v>3</v>
      </c>
      <c r="E31" s="287"/>
      <c r="F31" s="50">
        <v>2</v>
      </c>
      <c r="G31" s="43">
        <f t="shared" si="1"/>
        <v>0</v>
      </c>
    </row>
    <row r="32" spans="1:7" s="15" customFormat="1" ht="15" customHeight="1" x14ac:dyDescent="0.25">
      <c r="A32" s="18" t="s">
        <v>13</v>
      </c>
      <c r="B32" s="163" t="s">
        <v>29</v>
      </c>
      <c r="C32" s="72" t="s">
        <v>131</v>
      </c>
      <c r="D32" s="2">
        <v>7</v>
      </c>
      <c r="E32" s="287"/>
      <c r="F32" s="50">
        <v>2</v>
      </c>
      <c r="G32" s="43">
        <f t="shared" si="1"/>
        <v>0</v>
      </c>
    </row>
    <row r="33" spans="1:7" s="15" customFormat="1" ht="15" customHeight="1" x14ac:dyDescent="0.25">
      <c r="A33" s="18" t="s">
        <v>13</v>
      </c>
      <c r="B33" s="163" t="s">
        <v>29</v>
      </c>
      <c r="C33" s="72">
        <v>692</v>
      </c>
      <c r="D33" s="2">
        <v>1</v>
      </c>
      <c r="E33" s="287"/>
      <c r="F33" s="50">
        <v>2</v>
      </c>
      <c r="G33" s="43">
        <f t="shared" si="1"/>
        <v>0</v>
      </c>
    </row>
    <row r="34" spans="1:7" s="15" customFormat="1" x14ac:dyDescent="0.25">
      <c r="A34" s="18" t="s">
        <v>13</v>
      </c>
      <c r="B34" s="163" t="s">
        <v>29</v>
      </c>
      <c r="C34" s="72" t="s">
        <v>143</v>
      </c>
      <c r="D34" s="2">
        <v>2</v>
      </c>
      <c r="E34" s="287"/>
      <c r="F34" s="50">
        <v>2</v>
      </c>
      <c r="G34" s="43">
        <f t="shared" si="1"/>
        <v>0</v>
      </c>
    </row>
    <row r="35" spans="1:7" s="15" customFormat="1" x14ac:dyDescent="0.25">
      <c r="A35" s="18" t="s">
        <v>13</v>
      </c>
      <c r="B35" s="163" t="s">
        <v>144</v>
      </c>
      <c r="C35" s="72" t="s">
        <v>145</v>
      </c>
      <c r="D35" s="2">
        <v>1</v>
      </c>
      <c r="E35" s="287"/>
      <c r="F35" s="50">
        <v>2</v>
      </c>
      <c r="G35" s="43">
        <f t="shared" si="1"/>
        <v>0</v>
      </c>
    </row>
    <row r="36" spans="1:7" s="86" customFormat="1" ht="14.4" thickBot="1" x14ac:dyDescent="0.3">
      <c r="A36" s="196" t="s">
        <v>120</v>
      </c>
      <c r="B36" s="189"/>
      <c r="C36" s="189"/>
      <c r="D36" s="190">
        <f>SUM(D25:D35)</f>
        <v>33</v>
      </c>
      <c r="E36" s="278"/>
      <c r="F36" s="192">
        <f>SUM(F25:F35)</f>
        <v>22</v>
      </c>
      <c r="G36" s="193">
        <f>SUM(G25:G35)</f>
        <v>0</v>
      </c>
    </row>
    <row r="37" spans="1:7" ht="3" customHeight="1" thickTop="1" x14ac:dyDescent="0.25">
      <c r="A37" s="26">
        <v>25</v>
      </c>
      <c r="B37" s="162"/>
      <c r="C37" s="162"/>
      <c r="D37" s="27"/>
      <c r="E37" s="290"/>
      <c r="F37" s="53"/>
      <c r="G37" s="36"/>
    </row>
    <row r="38" spans="1:7" x14ac:dyDescent="0.25">
      <c r="A38" s="21" t="s">
        <v>3</v>
      </c>
      <c r="B38" s="163" t="s">
        <v>41</v>
      </c>
      <c r="C38" s="72" t="s">
        <v>49</v>
      </c>
      <c r="D38" s="2">
        <v>1</v>
      </c>
      <c r="E38" s="289"/>
      <c r="F38" s="52">
        <v>2</v>
      </c>
      <c r="G38" s="22">
        <f t="shared" ref="G38:G54" si="2">F38*E38*D38</f>
        <v>0</v>
      </c>
    </row>
    <row r="39" spans="1:7" x14ac:dyDescent="0.25">
      <c r="A39" s="21" t="s">
        <v>3</v>
      </c>
      <c r="B39" s="163" t="s">
        <v>42</v>
      </c>
      <c r="C39" s="72" t="s">
        <v>50</v>
      </c>
      <c r="D39" s="2">
        <v>3</v>
      </c>
      <c r="E39" s="289"/>
      <c r="F39" s="52">
        <v>2</v>
      </c>
      <c r="G39" s="22">
        <f t="shared" si="2"/>
        <v>0</v>
      </c>
    </row>
    <row r="40" spans="1:7" x14ac:dyDescent="0.25">
      <c r="A40" s="21" t="s">
        <v>3</v>
      </c>
      <c r="B40" s="163" t="s">
        <v>42</v>
      </c>
      <c r="C40" s="72" t="s">
        <v>51</v>
      </c>
      <c r="D40" s="2">
        <v>13</v>
      </c>
      <c r="E40" s="289"/>
      <c r="F40" s="52">
        <v>2</v>
      </c>
      <c r="G40" s="22">
        <f t="shared" si="2"/>
        <v>0</v>
      </c>
    </row>
    <row r="41" spans="1:7" x14ac:dyDescent="0.25">
      <c r="A41" s="21" t="s">
        <v>3</v>
      </c>
      <c r="B41" s="163" t="s">
        <v>42</v>
      </c>
      <c r="C41" s="72" t="s">
        <v>52</v>
      </c>
      <c r="D41" s="2">
        <v>5</v>
      </c>
      <c r="E41" s="289"/>
      <c r="F41" s="52">
        <v>2</v>
      </c>
      <c r="G41" s="22">
        <f t="shared" si="2"/>
        <v>0</v>
      </c>
    </row>
    <row r="42" spans="1:7" x14ac:dyDescent="0.25">
      <c r="A42" s="21" t="s">
        <v>3</v>
      </c>
      <c r="B42" s="163" t="s">
        <v>42</v>
      </c>
      <c r="C42" s="72" t="s">
        <v>53</v>
      </c>
      <c r="D42" s="2">
        <v>1</v>
      </c>
      <c r="E42" s="289"/>
      <c r="F42" s="52">
        <v>2</v>
      </c>
      <c r="G42" s="22">
        <f t="shared" si="2"/>
        <v>0</v>
      </c>
    </row>
    <row r="43" spans="1:7" x14ac:dyDescent="0.25">
      <c r="A43" s="21" t="s">
        <v>3</v>
      </c>
      <c r="B43" s="163" t="s">
        <v>42</v>
      </c>
      <c r="C43" s="72" t="s">
        <v>43</v>
      </c>
      <c r="D43" s="2">
        <v>2</v>
      </c>
      <c r="E43" s="289"/>
      <c r="F43" s="52">
        <v>2</v>
      </c>
      <c r="G43" s="22">
        <f t="shared" si="2"/>
        <v>0</v>
      </c>
    </row>
    <row r="44" spans="1:7" x14ac:dyDescent="0.25">
      <c r="A44" s="18" t="s">
        <v>3</v>
      </c>
      <c r="B44" s="163" t="s">
        <v>42</v>
      </c>
      <c r="C44" s="72" t="s">
        <v>177</v>
      </c>
      <c r="D44" s="2">
        <v>1</v>
      </c>
      <c r="E44" s="287"/>
      <c r="F44" s="50">
        <v>2</v>
      </c>
      <c r="G44" s="24">
        <f t="shared" si="2"/>
        <v>0</v>
      </c>
    </row>
    <row r="45" spans="1:7" x14ac:dyDescent="0.25">
      <c r="A45" s="21" t="s">
        <v>3</v>
      </c>
      <c r="B45" s="163" t="s">
        <v>41</v>
      </c>
      <c r="C45" s="72" t="s">
        <v>131</v>
      </c>
      <c r="D45" s="2">
        <v>2</v>
      </c>
      <c r="E45" s="289"/>
      <c r="F45" s="52">
        <v>2</v>
      </c>
      <c r="G45" s="42">
        <f t="shared" si="2"/>
        <v>0</v>
      </c>
    </row>
    <row r="46" spans="1:7" x14ac:dyDescent="0.25">
      <c r="A46" s="21" t="s">
        <v>3</v>
      </c>
      <c r="B46" s="163" t="s">
        <v>146</v>
      </c>
      <c r="C46" s="72" t="s">
        <v>131</v>
      </c>
      <c r="D46" s="2">
        <v>2</v>
      </c>
      <c r="E46" s="289"/>
      <c r="F46" s="52">
        <v>2</v>
      </c>
      <c r="G46" s="42">
        <f t="shared" si="2"/>
        <v>0</v>
      </c>
    </row>
    <row r="47" spans="1:7" ht="15" customHeight="1" x14ac:dyDescent="0.25">
      <c r="A47" s="21" t="s">
        <v>3</v>
      </c>
      <c r="B47" s="163" t="s">
        <v>175</v>
      </c>
      <c r="C47" s="72" t="s">
        <v>176</v>
      </c>
      <c r="D47" s="2">
        <v>1</v>
      </c>
      <c r="E47" s="289"/>
      <c r="F47" s="52">
        <v>2</v>
      </c>
      <c r="G47" s="42">
        <f t="shared" si="2"/>
        <v>0</v>
      </c>
    </row>
    <row r="48" spans="1:7" ht="15" customHeight="1" x14ac:dyDescent="0.25">
      <c r="A48" s="21" t="s">
        <v>3</v>
      </c>
      <c r="B48" s="163" t="s">
        <v>173</v>
      </c>
      <c r="C48" s="72" t="s">
        <v>174</v>
      </c>
      <c r="D48" s="2">
        <v>2</v>
      </c>
      <c r="E48" s="289"/>
      <c r="F48" s="52">
        <v>2</v>
      </c>
      <c r="G48" s="42">
        <f t="shared" si="2"/>
        <v>0</v>
      </c>
    </row>
    <row r="49" spans="1:7" x14ac:dyDescent="0.25">
      <c r="A49" s="21" t="s">
        <v>3</v>
      </c>
      <c r="B49" s="163" t="s">
        <v>42</v>
      </c>
      <c r="C49" s="72" t="s">
        <v>132</v>
      </c>
      <c r="D49" s="2">
        <v>1</v>
      </c>
      <c r="E49" s="289"/>
      <c r="F49" s="52">
        <v>2</v>
      </c>
      <c r="G49" s="42">
        <f t="shared" si="2"/>
        <v>0</v>
      </c>
    </row>
    <row r="50" spans="1:7" x14ac:dyDescent="0.25">
      <c r="A50" s="21" t="s">
        <v>3</v>
      </c>
      <c r="B50" s="163" t="s">
        <v>42</v>
      </c>
      <c r="C50" s="72" t="s">
        <v>134</v>
      </c>
      <c r="D50" s="2">
        <v>2</v>
      </c>
      <c r="E50" s="289"/>
      <c r="F50" s="52">
        <v>2</v>
      </c>
      <c r="G50" s="42">
        <f t="shared" si="2"/>
        <v>0</v>
      </c>
    </row>
    <row r="51" spans="1:7" x14ac:dyDescent="0.25">
      <c r="A51" s="21" t="s">
        <v>3</v>
      </c>
      <c r="B51" s="163" t="s">
        <v>42</v>
      </c>
      <c r="C51" s="72" t="s">
        <v>133</v>
      </c>
      <c r="D51" s="2">
        <v>1</v>
      </c>
      <c r="E51" s="289"/>
      <c r="F51" s="52">
        <v>2</v>
      </c>
      <c r="G51" s="42">
        <f t="shared" si="2"/>
        <v>0</v>
      </c>
    </row>
    <row r="52" spans="1:7" x14ac:dyDescent="0.25">
      <c r="A52" s="21" t="s">
        <v>3</v>
      </c>
      <c r="B52" s="163" t="s">
        <v>42</v>
      </c>
      <c r="C52" s="72">
        <v>204</v>
      </c>
      <c r="D52" s="2">
        <v>2</v>
      </c>
      <c r="E52" s="289"/>
      <c r="F52" s="52">
        <v>2</v>
      </c>
      <c r="G52" s="42">
        <f t="shared" si="2"/>
        <v>0</v>
      </c>
    </row>
    <row r="53" spans="1:7" ht="15" customHeight="1" x14ac:dyDescent="0.25">
      <c r="A53" s="21" t="s">
        <v>3</v>
      </c>
      <c r="B53" s="163" t="s">
        <v>42</v>
      </c>
      <c r="C53" s="72">
        <v>625</v>
      </c>
      <c r="D53" s="2">
        <v>15</v>
      </c>
      <c r="E53" s="289"/>
      <c r="F53" s="52">
        <v>2</v>
      </c>
      <c r="G53" s="42">
        <f t="shared" si="2"/>
        <v>0</v>
      </c>
    </row>
    <row r="54" spans="1:7" s="15" customFormat="1" x14ac:dyDescent="0.25">
      <c r="A54" s="18" t="s">
        <v>3</v>
      </c>
      <c r="B54" s="163" t="s">
        <v>42</v>
      </c>
      <c r="C54" s="72" t="s">
        <v>135</v>
      </c>
      <c r="D54" s="2">
        <v>1</v>
      </c>
      <c r="E54" s="287"/>
      <c r="F54" s="50">
        <v>2</v>
      </c>
      <c r="G54" s="24">
        <f t="shared" si="2"/>
        <v>0</v>
      </c>
    </row>
    <row r="55" spans="1:7" s="86" customFormat="1" ht="14.4" thickBot="1" x14ac:dyDescent="0.3">
      <c r="A55" s="196" t="s">
        <v>120</v>
      </c>
      <c r="B55" s="189"/>
      <c r="C55" s="189"/>
      <c r="D55" s="190">
        <f>SUM(D38:D54)</f>
        <v>55</v>
      </c>
      <c r="E55" s="278"/>
      <c r="F55" s="192">
        <f>SUM(F38:F54)</f>
        <v>34</v>
      </c>
      <c r="G55" s="193">
        <f>SUM(G38:G54)</f>
        <v>0</v>
      </c>
    </row>
    <row r="56" spans="1:7" ht="4.5" customHeight="1" thickTop="1" x14ac:dyDescent="0.25">
      <c r="A56" s="26"/>
      <c r="B56" s="162"/>
      <c r="C56" s="162"/>
      <c r="D56" s="27"/>
      <c r="E56" s="290"/>
      <c r="F56" s="53"/>
      <c r="G56" s="36"/>
    </row>
    <row r="57" spans="1:7" s="15" customFormat="1" x14ac:dyDescent="0.25">
      <c r="A57" s="18" t="s">
        <v>4</v>
      </c>
      <c r="B57" s="163" t="s">
        <v>44</v>
      </c>
      <c r="C57" s="75" t="s">
        <v>45</v>
      </c>
      <c r="D57" s="2">
        <v>9</v>
      </c>
      <c r="E57" s="287"/>
      <c r="F57" s="50">
        <v>2</v>
      </c>
      <c r="G57" s="24">
        <f t="shared" ref="G57:G63" si="3">F57*E57*D57</f>
        <v>0</v>
      </c>
    </row>
    <row r="58" spans="1:7" x14ac:dyDescent="0.25">
      <c r="A58" s="21" t="s">
        <v>4</v>
      </c>
      <c r="B58" s="163" t="s">
        <v>44</v>
      </c>
      <c r="C58" s="75" t="s">
        <v>46</v>
      </c>
      <c r="D58" s="2">
        <v>7</v>
      </c>
      <c r="E58" s="289"/>
      <c r="F58" s="52">
        <v>2</v>
      </c>
      <c r="G58" s="22">
        <f t="shared" si="3"/>
        <v>0</v>
      </c>
    </row>
    <row r="59" spans="1:7" x14ac:dyDescent="0.25">
      <c r="A59" s="21" t="s">
        <v>4</v>
      </c>
      <c r="B59" s="163" t="s">
        <v>44</v>
      </c>
      <c r="C59" s="75" t="s">
        <v>17</v>
      </c>
      <c r="D59" s="2">
        <v>4</v>
      </c>
      <c r="E59" s="289"/>
      <c r="F59" s="52">
        <v>2</v>
      </c>
      <c r="G59" s="22">
        <f t="shared" si="3"/>
        <v>0</v>
      </c>
    </row>
    <row r="60" spans="1:7" x14ac:dyDescent="0.25">
      <c r="A60" s="21" t="s">
        <v>4</v>
      </c>
      <c r="B60" s="163" t="s">
        <v>92</v>
      </c>
      <c r="C60" s="75" t="s">
        <v>17</v>
      </c>
      <c r="D60" s="2">
        <v>2</v>
      </c>
      <c r="E60" s="289"/>
      <c r="F60" s="52">
        <v>2</v>
      </c>
      <c r="G60" s="42">
        <f t="shared" si="3"/>
        <v>0</v>
      </c>
    </row>
    <row r="61" spans="1:7" x14ac:dyDescent="0.25">
      <c r="A61" s="21" t="s">
        <v>4</v>
      </c>
      <c r="B61" s="163" t="s">
        <v>54</v>
      </c>
      <c r="C61" s="75" t="s">
        <v>55</v>
      </c>
      <c r="D61" s="2">
        <v>1</v>
      </c>
      <c r="E61" s="289"/>
      <c r="F61" s="52">
        <v>2</v>
      </c>
      <c r="G61" s="22">
        <f t="shared" si="3"/>
        <v>0</v>
      </c>
    </row>
    <row r="62" spans="1:7" x14ac:dyDescent="0.25">
      <c r="A62" s="21" t="s">
        <v>4</v>
      </c>
      <c r="B62" s="163" t="s">
        <v>80</v>
      </c>
      <c r="C62" s="75" t="s">
        <v>131</v>
      </c>
      <c r="D62" s="2">
        <v>1</v>
      </c>
      <c r="E62" s="289"/>
      <c r="F62" s="52">
        <v>2</v>
      </c>
      <c r="G62" s="42">
        <f t="shared" si="3"/>
        <v>0</v>
      </c>
    </row>
    <row r="63" spans="1:7" x14ac:dyDescent="0.25">
      <c r="A63" s="21" t="s">
        <v>4</v>
      </c>
      <c r="B63" s="163" t="s">
        <v>47</v>
      </c>
      <c r="C63" s="75" t="s">
        <v>56</v>
      </c>
      <c r="D63" s="2">
        <v>1</v>
      </c>
      <c r="E63" s="289"/>
      <c r="F63" s="52">
        <v>2</v>
      </c>
      <c r="G63" s="22">
        <f t="shared" si="3"/>
        <v>0</v>
      </c>
    </row>
    <row r="64" spans="1:7" s="86" customFormat="1" ht="14.4" thickBot="1" x14ac:dyDescent="0.3">
      <c r="A64" s="196" t="s">
        <v>120</v>
      </c>
      <c r="B64" s="189"/>
      <c r="C64" s="189"/>
      <c r="D64" s="190">
        <f>SUM(D57:D63)</f>
        <v>25</v>
      </c>
      <c r="E64" s="278"/>
      <c r="F64" s="192">
        <f>SUM(F57:F63)</f>
        <v>14</v>
      </c>
      <c r="G64" s="193">
        <f>SUM(G57:G63)</f>
        <v>0</v>
      </c>
    </row>
    <row r="65" spans="1:7" ht="4.5" customHeight="1" thickTop="1" x14ac:dyDescent="0.25">
      <c r="A65" s="26"/>
      <c r="B65" s="162"/>
      <c r="C65" s="162"/>
      <c r="D65" s="27"/>
      <c r="E65" s="290"/>
      <c r="F65" s="53"/>
      <c r="G65" s="36"/>
    </row>
    <row r="66" spans="1:7" s="15" customFormat="1" x14ac:dyDescent="0.25">
      <c r="A66" s="18" t="s">
        <v>1</v>
      </c>
      <c r="B66" s="163" t="s">
        <v>20</v>
      </c>
      <c r="C66" s="75" t="s">
        <v>219</v>
      </c>
      <c r="D66" s="2">
        <v>2</v>
      </c>
      <c r="E66" s="287"/>
      <c r="F66" s="50">
        <v>2</v>
      </c>
      <c r="G66" s="24">
        <f t="shared" ref="G66:G73" si="4">F66*E66*D66</f>
        <v>0</v>
      </c>
    </row>
    <row r="67" spans="1:7" x14ac:dyDescent="0.25">
      <c r="A67" s="21" t="s">
        <v>1</v>
      </c>
      <c r="B67" s="163" t="s">
        <v>20</v>
      </c>
      <c r="C67" s="75">
        <v>13200</v>
      </c>
      <c r="D67" s="2">
        <v>1</v>
      </c>
      <c r="E67" s="289"/>
      <c r="F67" s="52">
        <v>2</v>
      </c>
      <c r="G67" s="22">
        <f t="shared" si="4"/>
        <v>0</v>
      </c>
    </row>
    <row r="68" spans="1:7" x14ac:dyDescent="0.25">
      <c r="A68" s="21" t="s">
        <v>1</v>
      </c>
      <c r="B68" s="163" t="s">
        <v>20</v>
      </c>
      <c r="C68" s="75">
        <v>13300</v>
      </c>
      <c r="D68" s="2">
        <v>1</v>
      </c>
      <c r="E68" s="289"/>
      <c r="F68" s="52">
        <v>2</v>
      </c>
      <c r="G68" s="22">
        <f t="shared" si="4"/>
        <v>0</v>
      </c>
    </row>
    <row r="69" spans="1:7" x14ac:dyDescent="0.25">
      <c r="A69" s="21" t="s">
        <v>1</v>
      </c>
      <c r="B69" s="164" t="s">
        <v>57</v>
      </c>
      <c r="C69" s="75" t="s">
        <v>58</v>
      </c>
      <c r="D69" s="2">
        <v>1</v>
      </c>
      <c r="E69" s="289"/>
      <c r="F69" s="52">
        <v>2</v>
      </c>
      <c r="G69" s="22">
        <f t="shared" si="4"/>
        <v>0</v>
      </c>
    </row>
    <row r="70" spans="1:7" x14ac:dyDescent="0.25">
      <c r="A70" s="21" t="s">
        <v>1</v>
      </c>
      <c r="B70" s="163" t="s">
        <v>59</v>
      </c>
      <c r="C70" s="75" t="s">
        <v>17</v>
      </c>
      <c r="D70" s="2">
        <v>1</v>
      </c>
      <c r="E70" s="289"/>
      <c r="F70" s="52">
        <v>2</v>
      </c>
      <c r="G70" s="22">
        <f t="shared" si="4"/>
        <v>0</v>
      </c>
    </row>
    <row r="71" spans="1:7" s="15" customFormat="1" x14ac:dyDescent="0.25">
      <c r="A71" s="18" t="s">
        <v>1</v>
      </c>
      <c r="B71" s="163" t="s">
        <v>20</v>
      </c>
      <c r="C71" s="75" t="s">
        <v>17</v>
      </c>
      <c r="D71" s="2">
        <v>7</v>
      </c>
      <c r="E71" s="287"/>
      <c r="F71" s="50">
        <v>2</v>
      </c>
      <c r="G71" s="24">
        <f t="shared" si="4"/>
        <v>0</v>
      </c>
    </row>
    <row r="72" spans="1:7" s="15" customFormat="1" x14ac:dyDescent="0.25">
      <c r="A72" s="18" t="s">
        <v>1</v>
      </c>
      <c r="B72" s="163" t="s">
        <v>20</v>
      </c>
      <c r="C72" s="75">
        <v>133000</v>
      </c>
      <c r="D72" s="2">
        <v>4</v>
      </c>
      <c r="E72" s="287"/>
      <c r="F72" s="50">
        <v>2</v>
      </c>
      <c r="G72" s="44">
        <f t="shared" si="4"/>
        <v>0</v>
      </c>
    </row>
    <row r="73" spans="1:7" s="15" customFormat="1" x14ac:dyDescent="0.25">
      <c r="A73" s="18" t="s">
        <v>1</v>
      </c>
      <c r="B73" s="163" t="s">
        <v>182</v>
      </c>
      <c r="C73" s="75" t="s">
        <v>17</v>
      </c>
      <c r="D73" s="2">
        <v>2</v>
      </c>
      <c r="E73" s="287"/>
      <c r="F73" s="50">
        <v>2</v>
      </c>
      <c r="G73" s="24">
        <f t="shared" si="4"/>
        <v>0</v>
      </c>
    </row>
    <row r="74" spans="1:7" s="86" customFormat="1" ht="14.4" thickBot="1" x14ac:dyDescent="0.3">
      <c r="A74" s="196" t="s">
        <v>120</v>
      </c>
      <c r="B74" s="189"/>
      <c r="C74" s="189"/>
      <c r="D74" s="190">
        <f>SUM(D66:D73)</f>
        <v>19</v>
      </c>
      <c r="E74" s="278"/>
      <c r="F74" s="192">
        <f>SUM(F66:F73)</f>
        <v>16</v>
      </c>
      <c r="G74" s="193">
        <f>SUM(G66:G73)</f>
        <v>0</v>
      </c>
    </row>
    <row r="75" spans="1:7" ht="4.5" customHeight="1" thickTop="1" x14ac:dyDescent="0.25">
      <c r="A75" s="26"/>
      <c r="B75" s="162"/>
      <c r="C75" s="162"/>
      <c r="D75" s="27"/>
      <c r="E75" s="290"/>
      <c r="F75" s="53"/>
      <c r="G75" s="36"/>
    </row>
    <row r="76" spans="1:7" x14ac:dyDescent="0.25">
      <c r="A76" s="18" t="s">
        <v>5</v>
      </c>
      <c r="B76" s="163" t="s">
        <v>48</v>
      </c>
      <c r="C76" s="75" t="s">
        <v>48</v>
      </c>
      <c r="D76" s="2">
        <v>2</v>
      </c>
      <c r="E76" s="287"/>
      <c r="F76" s="50">
        <v>2</v>
      </c>
      <c r="G76" s="24">
        <f t="shared" ref="G76:G93" si="5">F76*E76*D76</f>
        <v>0</v>
      </c>
    </row>
    <row r="77" spans="1:7" x14ac:dyDescent="0.25">
      <c r="A77" s="21" t="s">
        <v>5</v>
      </c>
      <c r="B77" s="163" t="s">
        <v>184</v>
      </c>
      <c r="C77" s="75" t="s">
        <v>60</v>
      </c>
      <c r="D77" s="2">
        <v>1</v>
      </c>
      <c r="E77" s="287"/>
      <c r="F77" s="52">
        <v>2</v>
      </c>
      <c r="G77" s="24">
        <f t="shared" si="5"/>
        <v>0</v>
      </c>
    </row>
    <row r="78" spans="1:7" x14ac:dyDescent="0.25">
      <c r="A78" s="21" t="s">
        <v>5</v>
      </c>
      <c r="B78" s="163" t="s">
        <v>61</v>
      </c>
      <c r="C78" s="75" t="s">
        <v>17</v>
      </c>
      <c r="D78" s="2">
        <v>2</v>
      </c>
      <c r="E78" s="287"/>
      <c r="F78" s="52">
        <v>2</v>
      </c>
      <c r="G78" s="24">
        <f t="shared" si="5"/>
        <v>0</v>
      </c>
    </row>
    <row r="79" spans="1:7" x14ac:dyDescent="0.25">
      <c r="A79" s="21" t="s">
        <v>5</v>
      </c>
      <c r="B79" s="163" t="s">
        <v>62</v>
      </c>
      <c r="C79" s="75" t="s">
        <v>63</v>
      </c>
      <c r="D79" s="2">
        <v>1</v>
      </c>
      <c r="E79" s="287"/>
      <c r="F79" s="52">
        <v>2</v>
      </c>
      <c r="G79" s="24">
        <f t="shared" si="5"/>
        <v>0</v>
      </c>
    </row>
    <row r="80" spans="1:7" x14ac:dyDescent="0.25">
      <c r="A80" s="21" t="s">
        <v>5</v>
      </c>
      <c r="B80" s="163" t="s">
        <v>18</v>
      </c>
      <c r="C80" s="75" t="s">
        <v>149</v>
      </c>
      <c r="D80" s="2">
        <v>1</v>
      </c>
      <c r="E80" s="287"/>
      <c r="F80" s="52">
        <v>2</v>
      </c>
      <c r="G80" s="24">
        <f t="shared" si="5"/>
        <v>0</v>
      </c>
    </row>
    <row r="81" spans="1:7" x14ac:dyDescent="0.25">
      <c r="A81" s="21" t="s">
        <v>5</v>
      </c>
      <c r="B81" s="163" t="s">
        <v>18</v>
      </c>
      <c r="C81" s="75">
        <v>1130</v>
      </c>
      <c r="D81" s="2">
        <v>1</v>
      </c>
      <c r="E81" s="287"/>
      <c r="F81" s="52">
        <v>2</v>
      </c>
      <c r="G81" s="24">
        <f t="shared" si="5"/>
        <v>0</v>
      </c>
    </row>
    <row r="82" spans="1:7" ht="14.25" customHeight="1" x14ac:dyDescent="0.25">
      <c r="A82" s="21" t="s">
        <v>5</v>
      </c>
      <c r="B82" s="160" t="s">
        <v>18</v>
      </c>
      <c r="C82" s="160" t="s">
        <v>185</v>
      </c>
      <c r="D82" s="2">
        <v>1</v>
      </c>
      <c r="E82" s="287"/>
      <c r="F82" s="52">
        <v>2</v>
      </c>
      <c r="G82" s="24">
        <f t="shared" si="5"/>
        <v>0</v>
      </c>
    </row>
    <row r="83" spans="1:7" x14ac:dyDescent="0.25">
      <c r="A83" s="21" t="s">
        <v>5</v>
      </c>
      <c r="B83" s="163" t="s">
        <v>64</v>
      </c>
      <c r="C83" s="75" t="s">
        <v>65</v>
      </c>
      <c r="D83" s="2">
        <v>2</v>
      </c>
      <c r="E83" s="287"/>
      <c r="F83" s="52">
        <v>2</v>
      </c>
      <c r="G83" s="24">
        <f t="shared" si="5"/>
        <v>0</v>
      </c>
    </row>
    <row r="84" spans="1:7" x14ac:dyDescent="0.25">
      <c r="A84" s="21" t="s">
        <v>5</v>
      </c>
      <c r="B84" s="163" t="s">
        <v>66</v>
      </c>
      <c r="C84" s="75" t="s">
        <v>67</v>
      </c>
      <c r="D84" s="2">
        <v>1</v>
      </c>
      <c r="E84" s="287"/>
      <c r="F84" s="52">
        <v>2</v>
      </c>
      <c r="G84" s="24">
        <f t="shared" si="5"/>
        <v>0</v>
      </c>
    </row>
    <row r="85" spans="1:7" x14ac:dyDescent="0.25">
      <c r="A85" s="21" t="s">
        <v>5</v>
      </c>
      <c r="B85" s="163" t="s">
        <v>68</v>
      </c>
      <c r="C85" s="75" t="s">
        <v>186</v>
      </c>
      <c r="D85" s="2">
        <v>1</v>
      </c>
      <c r="E85" s="287"/>
      <c r="F85" s="52">
        <v>2</v>
      </c>
      <c r="G85" s="24">
        <f t="shared" si="5"/>
        <v>0</v>
      </c>
    </row>
    <row r="86" spans="1:7" x14ac:dyDescent="0.25">
      <c r="A86" s="21" t="s">
        <v>5</v>
      </c>
      <c r="B86" s="163" t="s">
        <v>69</v>
      </c>
      <c r="C86" s="75" t="s">
        <v>70</v>
      </c>
      <c r="D86" s="2">
        <v>1</v>
      </c>
      <c r="E86" s="287"/>
      <c r="F86" s="52">
        <v>2</v>
      </c>
      <c r="G86" s="24">
        <f t="shared" si="5"/>
        <v>0</v>
      </c>
    </row>
    <row r="87" spans="1:7" s="15" customFormat="1" x14ac:dyDescent="0.25">
      <c r="A87" s="18" t="s">
        <v>5</v>
      </c>
      <c r="B87" s="163" t="s">
        <v>71</v>
      </c>
      <c r="C87" s="75" t="s">
        <v>72</v>
      </c>
      <c r="D87" s="2">
        <v>5</v>
      </c>
      <c r="E87" s="287"/>
      <c r="F87" s="50">
        <v>2</v>
      </c>
      <c r="G87" s="24">
        <f t="shared" si="5"/>
        <v>0</v>
      </c>
    </row>
    <row r="88" spans="1:7" s="15" customFormat="1" x14ac:dyDescent="0.25">
      <c r="A88" s="18" t="s">
        <v>5</v>
      </c>
      <c r="B88" s="163" t="s">
        <v>71</v>
      </c>
      <c r="C88" s="75" t="s">
        <v>213</v>
      </c>
      <c r="D88" s="2">
        <v>1</v>
      </c>
      <c r="E88" s="287"/>
      <c r="F88" s="50">
        <v>2</v>
      </c>
      <c r="G88" s="44">
        <f t="shared" si="5"/>
        <v>0</v>
      </c>
    </row>
    <row r="89" spans="1:7" x14ac:dyDescent="0.25">
      <c r="A89" s="21" t="s">
        <v>5</v>
      </c>
      <c r="B89" s="163" t="s">
        <v>71</v>
      </c>
      <c r="C89" s="75" t="s">
        <v>73</v>
      </c>
      <c r="D89" s="2">
        <v>1</v>
      </c>
      <c r="E89" s="287"/>
      <c r="F89" s="52">
        <v>2</v>
      </c>
      <c r="G89" s="24">
        <f t="shared" si="5"/>
        <v>0</v>
      </c>
    </row>
    <row r="90" spans="1:7" x14ac:dyDescent="0.25">
      <c r="A90" s="21" t="s">
        <v>5</v>
      </c>
      <c r="B90" s="163" t="s">
        <v>71</v>
      </c>
      <c r="C90" s="75" t="s">
        <v>74</v>
      </c>
      <c r="D90" s="2">
        <v>1</v>
      </c>
      <c r="E90" s="287"/>
      <c r="F90" s="52">
        <v>2</v>
      </c>
      <c r="G90" s="24">
        <f t="shared" si="5"/>
        <v>0</v>
      </c>
    </row>
    <row r="91" spans="1:7" x14ac:dyDescent="0.25">
      <c r="A91" s="21" t="s">
        <v>5</v>
      </c>
      <c r="B91" s="163" t="s">
        <v>71</v>
      </c>
      <c r="C91" s="75" t="s">
        <v>17</v>
      </c>
      <c r="D91" s="2">
        <v>1</v>
      </c>
      <c r="E91" s="287"/>
      <c r="F91" s="52">
        <v>2</v>
      </c>
      <c r="G91" s="24">
        <f t="shared" si="5"/>
        <v>0</v>
      </c>
    </row>
    <row r="92" spans="1:7" x14ac:dyDescent="0.25">
      <c r="A92" s="21" t="s">
        <v>5</v>
      </c>
      <c r="B92" s="163" t="s">
        <v>75</v>
      </c>
      <c r="C92" s="75" t="s">
        <v>183</v>
      </c>
      <c r="D92" s="2">
        <v>1</v>
      </c>
      <c r="E92" s="287"/>
      <c r="F92" s="52">
        <v>2</v>
      </c>
      <c r="G92" s="44">
        <f t="shared" si="5"/>
        <v>0</v>
      </c>
    </row>
    <row r="93" spans="1:7" x14ac:dyDescent="0.25">
      <c r="A93" s="21" t="s">
        <v>5</v>
      </c>
      <c r="B93" s="163" t="s">
        <v>75</v>
      </c>
      <c r="C93" s="75" t="s">
        <v>76</v>
      </c>
      <c r="D93" s="2">
        <v>1</v>
      </c>
      <c r="E93" s="287"/>
      <c r="F93" s="52">
        <v>2</v>
      </c>
      <c r="G93" s="24">
        <f t="shared" si="5"/>
        <v>0</v>
      </c>
    </row>
    <row r="94" spans="1:7" s="86" customFormat="1" ht="14.4" thickBot="1" x14ac:dyDescent="0.3">
      <c r="A94" s="196" t="s">
        <v>120</v>
      </c>
      <c r="B94" s="189"/>
      <c r="C94" s="189"/>
      <c r="D94" s="190">
        <f>SUM(D76:D93)</f>
        <v>25</v>
      </c>
      <c r="E94" s="278"/>
      <c r="F94" s="192">
        <f>SUM(F76:F93)</f>
        <v>36</v>
      </c>
      <c r="G94" s="193">
        <f>SUM(G76:G93)</f>
        <v>0</v>
      </c>
    </row>
    <row r="95" spans="1:7" ht="4.2" customHeight="1" thickTop="1" x14ac:dyDescent="0.25">
      <c r="A95" s="26">
        <v>0</v>
      </c>
      <c r="B95" s="162"/>
      <c r="C95" s="162"/>
      <c r="D95" s="27"/>
      <c r="E95" s="290"/>
      <c r="F95" s="53"/>
      <c r="G95" s="36"/>
    </row>
    <row r="96" spans="1:7" x14ac:dyDescent="0.25">
      <c r="A96" s="21" t="s">
        <v>6</v>
      </c>
      <c r="B96" s="161" t="s">
        <v>77</v>
      </c>
      <c r="C96" s="73">
        <v>4651</v>
      </c>
      <c r="D96" s="1">
        <v>1</v>
      </c>
      <c r="E96" s="289"/>
      <c r="F96" s="52">
        <v>2</v>
      </c>
      <c r="G96" s="22">
        <f>F96*E96*D96</f>
        <v>0</v>
      </c>
    </row>
    <row r="97" spans="1:7" s="86" customFormat="1" ht="14.4" thickBot="1" x14ac:dyDescent="0.3">
      <c r="A97" s="196" t="s">
        <v>120</v>
      </c>
      <c r="B97" s="189"/>
      <c r="C97" s="189"/>
      <c r="D97" s="190">
        <f>D96</f>
        <v>1</v>
      </c>
      <c r="E97" s="278"/>
      <c r="F97" s="192">
        <f>F96</f>
        <v>2</v>
      </c>
      <c r="G97" s="193">
        <f>G96</f>
        <v>0</v>
      </c>
    </row>
    <row r="98" spans="1:7" ht="7.5" customHeight="1" thickTop="1" x14ac:dyDescent="0.25">
      <c r="A98" s="26"/>
      <c r="B98" s="162"/>
      <c r="C98" s="162"/>
      <c r="D98" s="27"/>
      <c r="E98" s="290"/>
      <c r="F98" s="53"/>
      <c r="G98" s="36"/>
    </row>
    <row r="99" spans="1:7" x14ac:dyDescent="0.25">
      <c r="A99" s="21" t="s">
        <v>7</v>
      </c>
      <c r="B99" s="163" t="s">
        <v>78</v>
      </c>
      <c r="C99" s="75" t="s">
        <v>121</v>
      </c>
      <c r="D99" s="2">
        <v>1</v>
      </c>
      <c r="E99" s="289"/>
      <c r="F99" s="52">
        <v>2</v>
      </c>
      <c r="G99" s="22">
        <f t="shared" ref="G99:G122" si="6">F99*E99*D99</f>
        <v>0</v>
      </c>
    </row>
    <row r="100" spans="1:7" x14ac:dyDescent="0.25">
      <c r="A100" s="21" t="s">
        <v>7</v>
      </c>
      <c r="B100" s="163" t="s">
        <v>19</v>
      </c>
      <c r="C100" s="75" t="s">
        <v>17</v>
      </c>
      <c r="D100" s="2">
        <v>4</v>
      </c>
      <c r="E100" s="289"/>
      <c r="F100" s="52">
        <v>2</v>
      </c>
      <c r="G100" s="22">
        <f t="shared" si="6"/>
        <v>0</v>
      </c>
    </row>
    <row r="101" spans="1:7" x14ac:dyDescent="0.25">
      <c r="A101" s="21" t="s">
        <v>7</v>
      </c>
      <c r="B101" s="163" t="s">
        <v>19</v>
      </c>
      <c r="C101" s="75" t="s">
        <v>79</v>
      </c>
      <c r="D101" s="2">
        <v>1</v>
      </c>
      <c r="E101" s="289"/>
      <c r="F101" s="52">
        <v>2</v>
      </c>
      <c r="G101" s="22">
        <f t="shared" si="6"/>
        <v>0</v>
      </c>
    </row>
    <row r="102" spans="1:7" x14ac:dyDescent="0.25">
      <c r="A102" s="21" t="s">
        <v>7</v>
      </c>
      <c r="B102" s="163" t="s">
        <v>80</v>
      </c>
      <c r="C102" s="75" t="s">
        <v>81</v>
      </c>
      <c r="D102" s="2">
        <v>2</v>
      </c>
      <c r="E102" s="289"/>
      <c r="F102" s="52">
        <v>2</v>
      </c>
      <c r="G102" s="22">
        <f t="shared" si="6"/>
        <v>0</v>
      </c>
    </row>
    <row r="103" spans="1:7" x14ac:dyDescent="0.25">
      <c r="A103" s="18" t="s">
        <v>7</v>
      </c>
      <c r="B103" s="163" t="s">
        <v>82</v>
      </c>
      <c r="C103" s="75">
        <v>25393380</v>
      </c>
      <c r="D103" s="2">
        <v>1</v>
      </c>
      <c r="E103" s="287"/>
      <c r="F103" s="50">
        <v>2</v>
      </c>
      <c r="G103" s="24">
        <f t="shared" si="6"/>
        <v>0</v>
      </c>
    </row>
    <row r="104" spans="1:7" x14ac:dyDescent="0.25">
      <c r="A104" s="18" t="s">
        <v>7</v>
      </c>
      <c r="B104" s="163" t="s">
        <v>82</v>
      </c>
      <c r="C104" s="167">
        <v>654.89617199999998</v>
      </c>
      <c r="D104" s="2">
        <v>1</v>
      </c>
      <c r="E104" s="287"/>
      <c r="F104" s="50">
        <v>2</v>
      </c>
      <c r="G104" s="24">
        <f t="shared" si="6"/>
        <v>0</v>
      </c>
    </row>
    <row r="105" spans="1:7" x14ac:dyDescent="0.25">
      <c r="A105" s="18" t="s">
        <v>7</v>
      </c>
      <c r="B105" s="163" t="s">
        <v>82</v>
      </c>
      <c r="C105" s="75">
        <v>9334310</v>
      </c>
      <c r="D105" s="2">
        <v>1</v>
      </c>
      <c r="E105" s="287"/>
      <c r="F105" s="50">
        <v>2</v>
      </c>
      <c r="G105" s="24">
        <f t="shared" si="6"/>
        <v>0</v>
      </c>
    </row>
    <row r="106" spans="1:7" x14ac:dyDescent="0.25">
      <c r="A106" s="18" t="s">
        <v>7</v>
      </c>
      <c r="B106" s="163" t="s">
        <v>44</v>
      </c>
      <c r="C106" s="75" t="s">
        <v>83</v>
      </c>
      <c r="D106" s="2">
        <v>6</v>
      </c>
      <c r="E106" s="289"/>
      <c r="F106" s="52">
        <v>2</v>
      </c>
      <c r="G106" s="22">
        <f t="shared" si="6"/>
        <v>0</v>
      </c>
    </row>
    <row r="107" spans="1:7" x14ac:dyDescent="0.25">
      <c r="A107" s="21" t="s">
        <v>7</v>
      </c>
      <c r="B107" s="163" t="s">
        <v>44</v>
      </c>
      <c r="C107" s="75" t="s">
        <v>84</v>
      </c>
      <c r="D107" s="2">
        <v>8</v>
      </c>
      <c r="E107" s="289"/>
      <c r="F107" s="52">
        <v>2</v>
      </c>
      <c r="G107" s="22">
        <f t="shared" si="6"/>
        <v>0</v>
      </c>
    </row>
    <row r="108" spans="1:7" x14ac:dyDescent="0.25">
      <c r="A108" s="21" t="s">
        <v>7</v>
      </c>
      <c r="B108" s="163" t="s">
        <v>44</v>
      </c>
      <c r="C108" s="75" t="s">
        <v>85</v>
      </c>
      <c r="D108" s="2">
        <v>1</v>
      </c>
      <c r="E108" s="289"/>
      <c r="F108" s="52">
        <v>2</v>
      </c>
      <c r="G108" s="22">
        <f t="shared" si="6"/>
        <v>0</v>
      </c>
    </row>
    <row r="109" spans="1:7" x14ac:dyDescent="0.25">
      <c r="A109" s="21" t="s">
        <v>7</v>
      </c>
      <c r="B109" s="163" t="s">
        <v>44</v>
      </c>
      <c r="C109" s="75" t="s">
        <v>86</v>
      </c>
      <c r="D109" s="2">
        <v>1</v>
      </c>
      <c r="E109" s="289"/>
      <c r="F109" s="52">
        <v>2</v>
      </c>
      <c r="G109" s="22">
        <f t="shared" si="6"/>
        <v>0</v>
      </c>
    </row>
    <row r="110" spans="1:7" x14ac:dyDescent="0.25">
      <c r="A110" s="21" t="s">
        <v>7</v>
      </c>
      <c r="B110" s="163" t="s">
        <v>44</v>
      </c>
      <c r="C110" s="75" t="s">
        <v>214</v>
      </c>
      <c r="D110" s="2">
        <v>2</v>
      </c>
      <c r="E110" s="289"/>
      <c r="F110" s="52">
        <v>2</v>
      </c>
      <c r="G110" s="42">
        <f t="shared" si="6"/>
        <v>0</v>
      </c>
    </row>
    <row r="111" spans="1:7" x14ac:dyDescent="0.25">
      <c r="A111" s="21" t="s">
        <v>7</v>
      </c>
      <c r="B111" s="163" t="s">
        <v>44</v>
      </c>
      <c r="C111" s="75" t="s">
        <v>215</v>
      </c>
      <c r="D111" s="2">
        <v>1</v>
      </c>
      <c r="E111" s="289"/>
      <c r="F111" s="52">
        <v>2</v>
      </c>
      <c r="G111" s="42">
        <f t="shared" si="6"/>
        <v>0</v>
      </c>
    </row>
    <row r="112" spans="1:7" x14ac:dyDescent="0.25">
      <c r="A112" s="21" t="s">
        <v>7</v>
      </c>
      <c r="B112" s="163" t="s">
        <v>44</v>
      </c>
      <c r="C112" s="75" t="s">
        <v>17</v>
      </c>
      <c r="D112" s="2">
        <v>3</v>
      </c>
      <c r="E112" s="289"/>
      <c r="F112" s="52">
        <v>2</v>
      </c>
      <c r="G112" s="22">
        <f t="shared" si="6"/>
        <v>0</v>
      </c>
    </row>
    <row r="113" spans="1:7" x14ac:dyDescent="0.25">
      <c r="A113" s="21" t="s">
        <v>7</v>
      </c>
      <c r="B113" s="163" t="s">
        <v>44</v>
      </c>
      <c r="C113" s="75" t="s">
        <v>189</v>
      </c>
      <c r="D113" s="2">
        <v>3</v>
      </c>
      <c r="E113" s="289"/>
      <c r="F113" s="52">
        <v>2</v>
      </c>
      <c r="G113" s="22">
        <f t="shared" si="6"/>
        <v>0</v>
      </c>
    </row>
    <row r="114" spans="1:7" x14ac:dyDescent="0.25">
      <c r="A114" s="21" t="s">
        <v>7</v>
      </c>
      <c r="B114" s="163" t="s">
        <v>44</v>
      </c>
      <c r="C114" s="75" t="s">
        <v>87</v>
      </c>
      <c r="D114" s="2">
        <v>1</v>
      </c>
      <c r="E114" s="289"/>
      <c r="F114" s="52">
        <v>2</v>
      </c>
      <c r="G114" s="22">
        <f t="shared" si="6"/>
        <v>0</v>
      </c>
    </row>
    <row r="115" spans="1:7" x14ac:dyDescent="0.25">
      <c r="A115" s="21" t="s">
        <v>7</v>
      </c>
      <c r="B115" s="163" t="s">
        <v>88</v>
      </c>
      <c r="C115" s="75" t="s">
        <v>89</v>
      </c>
      <c r="D115" s="2">
        <v>1</v>
      </c>
      <c r="E115" s="289"/>
      <c r="F115" s="52">
        <v>2</v>
      </c>
      <c r="G115" s="22">
        <f t="shared" si="6"/>
        <v>0</v>
      </c>
    </row>
    <row r="116" spans="1:7" x14ac:dyDescent="0.25">
      <c r="A116" s="21" t="s">
        <v>7</v>
      </c>
      <c r="B116" s="163" t="s">
        <v>90</v>
      </c>
      <c r="C116" s="75" t="s">
        <v>91</v>
      </c>
      <c r="D116" s="2">
        <v>1</v>
      </c>
      <c r="E116" s="289"/>
      <c r="F116" s="52">
        <v>2</v>
      </c>
      <c r="G116" s="22">
        <f t="shared" si="6"/>
        <v>0</v>
      </c>
    </row>
    <row r="117" spans="1:7" x14ac:dyDescent="0.25">
      <c r="A117" s="21" t="s">
        <v>7</v>
      </c>
      <c r="B117" s="163" t="s">
        <v>47</v>
      </c>
      <c r="C117" s="75">
        <v>1850</v>
      </c>
      <c r="D117" s="2">
        <v>1</v>
      </c>
      <c r="E117" s="289"/>
      <c r="F117" s="52">
        <v>2</v>
      </c>
      <c r="G117" s="22">
        <f t="shared" si="6"/>
        <v>0</v>
      </c>
    </row>
    <row r="118" spans="1:7" x14ac:dyDescent="0.25">
      <c r="A118" s="21" t="s">
        <v>7</v>
      </c>
      <c r="B118" s="163" t="s">
        <v>47</v>
      </c>
      <c r="C118" s="75" t="s">
        <v>93</v>
      </c>
      <c r="D118" s="2">
        <v>1</v>
      </c>
      <c r="E118" s="289"/>
      <c r="F118" s="52">
        <v>2</v>
      </c>
      <c r="G118" s="22">
        <f t="shared" si="6"/>
        <v>0</v>
      </c>
    </row>
    <row r="119" spans="1:7" s="15" customFormat="1" x14ac:dyDescent="0.25">
      <c r="A119" s="18" t="s">
        <v>7</v>
      </c>
      <c r="B119" s="163" t="s">
        <v>62</v>
      </c>
      <c r="C119" s="75" t="s">
        <v>124</v>
      </c>
      <c r="D119" s="2">
        <v>1</v>
      </c>
      <c r="E119" s="287"/>
      <c r="F119" s="50">
        <v>2</v>
      </c>
      <c r="G119" s="24">
        <f t="shared" si="6"/>
        <v>0</v>
      </c>
    </row>
    <row r="120" spans="1:7" s="15" customFormat="1" x14ac:dyDescent="0.25">
      <c r="A120" s="18" t="s">
        <v>7</v>
      </c>
      <c r="B120" s="163" t="s">
        <v>21</v>
      </c>
      <c r="C120" s="75" t="s">
        <v>220</v>
      </c>
      <c r="D120" s="2">
        <v>3</v>
      </c>
      <c r="E120" s="287"/>
      <c r="F120" s="50">
        <v>2</v>
      </c>
      <c r="G120" s="44">
        <f t="shared" si="6"/>
        <v>0</v>
      </c>
    </row>
    <row r="121" spans="1:7" s="15" customFormat="1" x14ac:dyDescent="0.25">
      <c r="A121" s="18" t="s">
        <v>7</v>
      </c>
      <c r="B121" s="163" t="s">
        <v>21</v>
      </c>
      <c r="C121" s="75" t="s">
        <v>17</v>
      </c>
      <c r="D121" s="2">
        <v>4</v>
      </c>
      <c r="E121" s="287"/>
      <c r="F121" s="50">
        <v>2</v>
      </c>
      <c r="G121" s="24">
        <f t="shared" si="6"/>
        <v>0</v>
      </c>
    </row>
    <row r="122" spans="1:7" s="15" customFormat="1" x14ac:dyDescent="0.25">
      <c r="A122" s="18" t="s">
        <v>7</v>
      </c>
      <c r="B122" s="163" t="s">
        <v>190</v>
      </c>
      <c r="C122" s="75" t="s">
        <v>17</v>
      </c>
      <c r="D122" s="2">
        <v>1</v>
      </c>
      <c r="E122" s="287"/>
      <c r="F122" s="50">
        <v>2</v>
      </c>
      <c r="G122" s="24">
        <f t="shared" si="6"/>
        <v>0</v>
      </c>
    </row>
    <row r="123" spans="1:7" s="86" customFormat="1" ht="14.4" thickBot="1" x14ac:dyDescent="0.3">
      <c r="A123" s="196" t="s">
        <v>120</v>
      </c>
      <c r="B123" s="189"/>
      <c r="C123" s="189"/>
      <c r="D123" s="190">
        <f>SUM(D99:D122)</f>
        <v>50</v>
      </c>
      <c r="E123" s="278"/>
      <c r="F123" s="192">
        <f>SUM(F99:F122)</f>
        <v>48</v>
      </c>
      <c r="G123" s="193">
        <f>SUM(G99:G122)</f>
        <v>0</v>
      </c>
    </row>
    <row r="124" spans="1:7" ht="3" customHeight="1" thickTop="1" x14ac:dyDescent="0.25">
      <c r="A124" s="26"/>
      <c r="B124" s="162"/>
      <c r="C124" s="162"/>
      <c r="D124" s="27"/>
      <c r="E124" s="290"/>
      <c r="F124" s="53"/>
      <c r="G124" s="36"/>
    </row>
    <row r="125" spans="1:7" x14ac:dyDescent="0.25">
      <c r="A125" s="21" t="s">
        <v>8</v>
      </c>
      <c r="B125" s="163" t="s">
        <v>94</v>
      </c>
      <c r="C125" s="75" t="s">
        <v>17</v>
      </c>
      <c r="D125" s="2">
        <v>4</v>
      </c>
      <c r="E125" s="289"/>
      <c r="F125" s="52">
        <v>2</v>
      </c>
      <c r="G125" s="22">
        <f t="shared" ref="G125:G132" si="7">F125*E125*D125</f>
        <v>0</v>
      </c>
    </row>
    <row r="126" spans="1:7" x14ac:dyDescent="0.25">
      <c r="A126" s="21" t="s">
        <v>8</v>
      </c>
      <c r="B126" s="163" t="s">
        <v>94</v>
      </c>
      <c r="C126" s="75" t="s">
        <v>188</v>
      </c>
      <c r="D126" s="2">
        <v>1</v>
      </c>
      <c r="E126" s="289"/>
      <c r="F126" s="52">
        <v>2</v>
      </c>
      <c r="G126" s="42">
        <f t="shared" si="7"/>
        <v>0</v>
      </c>
    </row>
    <row r="127" spans="1:7" x14ac:dyDescent="0.25">
      <c r="A127" s="21" t="s">
        <v>8</v>
      </c>
      <c r="B127" s="163" t="s">
        <v>94</v>
      </c>
      <c r="C127" s="75" t="s">
        <v>187</v>
      </c>
      <c r="D127" s="2">
        <v>2</v>
      </c>
      <c r="E127" s="289"/>
      <c r="F127" s="52">
        <v>2</v>
      </c>
      <c r="G127" s="22">
        <f t="shared" si="7"/>
        <v>0</v>
      </c>
    </row>
    <row r="128" spans="1:7" x14ac:dyDescent="0.25">
      <c r="A128" s="21" t="s">
        <v>8</v>
      </c>
      <c r="B128" s="163" t="s">
        <v>94</v>
      </c>
      <c r="C128" s="75" t="s">
        <v>95</v>
      </c>
      <c r="D128" s="2">
        <v>1</v>
      </c>
      <c r="E128" s="289"/>
      <c r="F128" s="52">
        <v>2</v>
      </c>
      <c r="G128" s="22">
        <f t="shared" si="7"/>
        <v>0</v>
      </c>
    </row>
    <row r="129" spans="1:7" x14ac:dyDescent="0.25">
      <c r="A129" s="21" t="s">
        <v>8</v>
      </c>
      <c r="B129" s="163" t="s">
        <v>96</v>
      </c>
      <c r="C129" s="75" t="s">
        <v>17</v>
      </c>
      <c r="D129" s="2">
        <v>9</v>
      </c>
      <c r="E129" s="289"/>
      <c r="F129" s="52">
        <v>2</v>
      </c>
      <c r="G129" s="22">
        <f t="shared" si="7"/>
        <v>0</v>
      </c>
    </row>
    <row r="130" spans="1:7" x14ac:dyDescent="0.25">
      <c r="A130" s="21" t="s">
        <v>8</v>
      </c>
      <c r="B130" s="163" t="s">
        <v>97</v>
      </c>
      <c r="C130" s="75">
        <v>700</v>
      </c>
      <c r="D130" s="2">
        <v>1</v>
      </c>
      <c r="E130" s="289"/>
      <c r="F130" s="52">
        <v>2</v>
      </c>
      <c r="G130" s="42">
        <f t="shared" si="7"/>
        <v>0</v>
      </c>
    </row>
    <row r="131" spans="1:7" x14ac:dyDescent="0.25">
      <c r="A131" s="21" t="s">
        <v>8</v>
      </c>
      <c r="B131" s="163" t="s">
        <v>97</v>
      </c>
      <c r="C131" s="75" t="s">
        <v>17</v>
      </c>
      <c r="D131" s="2">
        <v>3</v>
      </c>
      <c r="E131" s="289"/>
      <c r="F131" s="52">
        <v>2</v>
      </c>
      <c r="G131" s="22">
        <f t="shared" si="7"/>
        <v>0</v>
      </c>
    </row>
    <row r="132" spans="1:7" s="15" customFormat="1" x14ac:dyDescent="0.25">
      <c r="A132" s="18" t="s">
        <v>8</v>
      </c>
      <c r="B132" s="163" t="s">
        <v>98</v>
      </c>
      <c r="C132" s="75" t="s">
        <v>99</v>
      </c>
      <c r="D132" s="2">
        <v>1</v>
      </c>
      <c r="E132" s="287"/>
      <c r="F132" s="50">
        <v>2</v>
      </c>
      <c r="G132" s="24">
        <f t="shared" si="7"/>
        <v>0</v>
      </c>
    </row>
    <row r="133" spans="1:7" s="86" customFormat="1" ht="14.4" thickBot="1" x14ac:dyDescent="0.3">
      <c r="A133" s="196" t="s">
        <v>120</v>
      </c>
      <c r="B133" s="189"/>
      <c r="C133" s="189"/>
      <c r="D133" s="190">
        <f>SUM(D125:D132)</f>
        <v>22</v>
      </c>
      <c r="E133" s="278"/>
      <c r="F133" s="192">
        <f>SUM(F125:F132)</f>
        <v>16</v>
      </c>
      <c r="G133" s="193">
        <f>SUM(G125:G132)</f>
        <v>0</v>
      </c>
    </row>
    <row r="134" spans="1:7" ht="4.5" customHeight="1" thickTop="1" x14ac:dyDescent="0.25">
      <c r="A134" s="26"/>
      <c r="B134" s="162"/>
      <c r="C134" s="162"/>
      <c r="D134" s="27"/>
      <c r="E134" s="290"/>
      <c r="F134" s="53"/>
      <c r="G134" s="36"/>
    </row>
    <row r="135" spans="1:7" s="15" customFormat="1" ht="15.75" customHeight="1" x14ac:dyDescent="0.25">
      <c r="A135" s="25" t="s">
        <v>9</v>
      </c>
      <c r="B135" s="163" t="s">
        <v>96</v>
      </c>
      <c r="C135" s="163">
        <v>6129</v>
      </c>
      <c r="D135" s="2">
        <v>22</v>
      </c>
      <c r="E135" s="289"/>
      <c r="F135" s="52">
        <v>2</v>
      </c>
      <c r="G135" s="44">
        <f t="shared" ref="G135:G144" si="8">F135*E135*D135</f>
        <v>0</v>
      </c>
    </row>
    <row r="136" spans="1:7" x14ac:dyDescent="0.25">
      <c r="A136" s="18" t="s">
        <v>9</v>
      </c>
      <c r="B136" s="163" t="s">
        <v>96</v>
      </c>
      <c r="C136" s="75" t="s">
        <v>100</v>
      </c>
      <c r="D136" s="2">
        <v>3</v>
      </c>
      <c r="E136" s="289"/>
      <c r="F136" s="52">
        <v>2</v>
      </c>
      <c r="G136" s="22">
        <f t="shared" si="8"/>
        <v>0</v>
      </c>
    </row>
    <row r="137" spans="1:7" x14ac:dyDescent="0.25">
      <c r="A137" s="21" t="s">
        <v>9</v>
      </c>
      <c r="B137" s="163" t="s">
        <v>96</v>
      </c>
      <c r="C137" s="75" t="s">
        <v>101</v>
      </c>
      <c r="D137" s="2">
        <v>2</v>
      </c>
      <c r="E137" s="289"/>
      <c r="F137" s="52">
        <v>2</v>
      </c>
      <c r="G137" s="22">
        <f t="shared" si="8"/>
        <v>0</v>
      </c>
    </row>
    <row r="138" spans="1:7" x14ac:dyDescent="0.25">
      <c r="A138" s="21" t="s">
        <v>9</v>
      </c>
      <c r="B138" s="163" t="s">
        <v>94</v>
      </c>
      <c r="C138" s="75" t="s">
        <v>194</v>
      </c>
      <c r="D138" s="2">
        <v>1</v>
      </c>
      <c r="E138" s="289"/>
      <c r="F138" s="52">
        <v>2</v>
      </c>
      <c r="G138" s="22">
        <f t="shared" si="8"/>
        <v>0</v>
      </c>
    </row>
    <row r="139" spans="1:7" x14ac:dyDescent="0.25">
      <c r="A139" s="21" t="s">
        <v>9</v>
      </c>
      <c r="B139" s="163" t="s">
        <v>102</v>
      </c>
      <c r="C139" s="75" t="s">
        <v>193</v>
      </c>
      <c r="D139" s="2">
        <v>1</v>
      </c>
      <c r="E139" s="289"/>
      <c r="F139" s="52">
        <v>2</v>
      </c>
      <c r="G139" s="22">
        <f t="shared" si="8"/>
        <v>0</v>
      </c>
    </row>
    <row r="140" spans="1:7" x14ac:dyDescent="0.25">
      <c r="A140" s="21" t="s">
        <v>9</v>
      </c>
      <c r="B140" s="163" t="s">
        <v>97</v>
      </c>
      <c r="C140" s="75" t="s">
        <v>195</v>
      </c>
      <c r="D140" s="2">
        <v>1</v>
      </c>
      <c r="E140" s="289"/>
      <c r="F140" s="52">
        <v>2</v>
      </c>
      <c r="G140" s="22">
        <f t="shared" si="8"/>
        <v>0</v>
      </c>
    </row>
    <row r="141" spans="1:7" x14ac:dyDescent="0.25">
      <c r="A141" s="21" t="s">
        <v>9</v>
      </c>
      <c r="B141" s="163" t="s">
        <v>97</v>
      </c>
      <c r="C141" s="75">
        <v>7802321138</v>
      </c>
      <c r="D141" s="2">
        <v>1</v>
      </c>
      <c r="E141" s="289"/>
      <c r="F141" s="52">
        <v>2</v>
      </c>
      <c r="G141" s="22">
        <f t="shared" si="8"/>
        <v>0</v>
      </c>
    </row>
    <row r="142" spans="1:7" x14ac:dyDescent="0.25">
      <c r="A142" s="18" t="s">
        <v>9</v>
      </c>
      <c r="B142" s="163" t="s">
        <v>97</v>
      </c>
      <c r="C142" s="75">
        <v>7802321134</v>
      </c>
      <c r="D142" s="2">
        <v>4</v>
      </c>
      <c r="E142" s="287"/>
      <c r="F142" s="50">
        <v>2</v>
      </c>
      <c r="G142" s="24">
        <f t="shared" si="8"/>
        <v>0</v>
      </c>
    </row>
    <row r="143" spans="1:7" x14ac:dyDescent="0.25">
      <c r="A143" s="21" t="s">
        <v>9</v>
      </c>
      <c r="B143" s="163" t="s">
        <v>191</v>
      </c>
      <c r="C143" s="75" t="s">
        <v>192</v>
      </c>
      <c r="D143" s="2">
        <v>1</v>
      </c>
      <c r="E143" s="289"/>
      <c r="F143" s="52">
        <v>2</v>
      </c>
      <c r="G143" s="42">
        <f t="shared" si="8"/>
        <v>0</v>
      </c>
    </row>
    <row r="144" spans="1:7" s="15" customFormat="1" x14ac:dyDescent="0.25">
      <c r="A144" s="18" t="s">
        <v>9</v>
      </c>
      <c r="B144" s="163" t="s">
        <v>125</v>
      </c>
      <c r="C144" s="75" t="s">
        <v>126</v>
      </c>
      <c r="D144" s="2">
        <v>1</v>
      </c>
      <c r="E144" s="287"/>
      <c r="F144" s="50">
        <v>2</v>
      </c>
      <c r="G144" s="24">
        <f t="shared" si="8"/>
        <v>0</v>
      </c>
    </row>
    <row r="145" spans="1:7" s="86" customFormat="1" ht="14.4" thickBot="1" x14ac:dyDescent="0.3">
      <c r="A145" s="196" t="s">
        <v>120</v>
      </c>
      <c r="B145" s="189"/>
      <c r="C145" s="189"/>
      <c r="D145" s="190">
        <f>SUM(D135:D144)</f>
        <v>37</v>
      </c>
      <c r="E145" s="278"/>
      <c r="F145" s="192">
        <f>SUM(F135:F144)</f>
        <v>20</v>
      </c>
      <c r="G145" s="193">
        <f>SUM(G135:G144)</f>
        <v>0</v>
      </c>
    </row>
    <row r="146" spans="1:7" ht="3" customHeight="1" thickTop="1" x14ac:dyDescent="0.25">
      <c r="A146" s="26"/>
      <c r="B146" s="162"/>
      <c r="C146" s="162"/>
      <c r="D146" s="7"/>
      <c r="E146" s="291"/>
      <c r="F146" s="54"/>
      <c r="G146" s="28"/>
    </row>
    <row r="147" spans="1:7" x14ac:dyDescent="0.25">
      <c r="A147" s="29" t="s">
        <v>158</v>
      </c>
      <c r="B147" s="163" t="s">
        <v>103</v>
      </c>
      <c r="C147" s="75" t="s">
        <v>202</v>
      </c>
      <c r="D147" s="2">
        <v>1</v>
      </c>
      <c r="E147" s="289"/>
      <c r="F147" s="52">
        <v>1</v>
      </c>
      <c r="G147" s="22">
        <f t="shared" ref="G147:G158" si="9">F147*E147*D147</f>
        <v>0</v>
      </c>
    </row>
    <row r="148" spans="1:7" s="15" customFormat="1" x14ac:dyDescent="0.25">
      <c r="A148" s="29" t="s">
        <v>158</v>
      </c>
      <c r="B148" s="163" t="s">
        <v>103</v>
      </c>
      <c r="C148" s="75" t="s">
        <v>17</v>
      </c>
      <c r="D148" s="2">
        <v>23</v>
      </c>
      <c r="E148" s="287"/>
      <c r="F148" s="50">
        <v>1</v>
      </c>
      <c r="G148" s="24">
        <f t="shared" si="9"/>
        <v>0</v>
      </c>
    </row>
    <row r="149" spans="1:7" s="15" customFormat="1" x14ac:dyDescent="0.25">
      <c r="A149" s="29" t="s">
        <v>158</v>
      </c>
      <c r="B149" s="163" t="s">
        <v>127</v>
      </c>
      <c r="C149" s="75" t="s">
        <v>198</v>
      </c>
      <c r="D149" s="2">
        <v>1</v>
      </c>
      <c r="E149" s="287"/>
      <c r="F149" s="50">
        <v>1</v>
      </c>
      <c r="G149" s="44">
        <f t="shared" si="9"/>
        <v>0</v>
      </c>
    </row>
    <row r="150" spans="1:7" s="15" customFormat="1" x14ac:dyDescent="0.25">
      <c r="A150" s="29" t="s">
        <v>158</v>
      </c>
      <c r="B150" s="163" t="s">
        <v>127</v>
      </c>
      <c r="C150" s="75" t="s">
        <v>128</v>
      </c>
      <c r="D150" s="2">
        <v>1</v>
      </c>
      <c r="E150" s="287"/>
      <c r="F150" s="50">
        <v>1</v>
      </c>
      <c r="G150" s="24">
        <f t="shared" si="9"/>
        <v>0</v>
      </c>
    </row>
    <row r="151" spans="1:7" s="15" customFormat="1" x14ac:dyDescent="0.25">
      <c r="A151" s="29" t="s">
        <v>158</v>
      </c>
      <c r="B151" s="163" t="s">
        <v>103</v>
      </c>
      <c r="C151" s="75">
        <v>666411</v>
      </c>
      <c r="D151" s="2">
        <v>1</v>
      </c>
      <c r="E151" s="287"/>
      <c r="F151" s="50">
        <v>1</v>
      </c>
      <c r="G151" s="24">
        <f t="shared" si="9"/>
        <v>0</v>
      </c>
    </row>
    <row r="152" spans="1:7" s="15" customFormat="1" x14ac:dyDescent="0.25">
      <c r="A152" s="29" t="s">
        <v>158</v>
      </c>
      <c r="B152" s="163" t="s">
        <v>203</v>
      </c>
      <c r="C152" s="75" t="s">
        <v>17</v>
      </c>
      <c r="D152" s="2">
        <v>1</v>
      </c>
      <c r="E152" s="287"/>
      <c r="F152" s="50">
        <v>1</v>
      </c>
      <c r="G152" s="24">
        <f t="shared" si="9"/>
        <v>0</v>
      </c>
    </row>
    <row r="153" spans="1:7" s="15" customFormat="1" x14ac:dyDescent="0.25">
      <c r="A153" s="29" t="s">
        <v>158</v>
      </c>
      <c r="B153" s="163" t="s">
        <v>156</v>
      </c>
      <c r="C153" s="75" t="s">
        <v>157</v>
      </c>
      <c r="D153" s="2">
        <v>2</v>
      </c>
      <c r="E153" s="287"/>
      <c r="F153" s="50">
        <v>1</v>
      </c>
      <c r="G153" s="44">
        <f t="shared" si="9"/>
        <v>0</v>
      </c>
    </row>
    <row r="154" spans="1:7" s="15" customFormat="1" x14ac:dyDescent="0.25">
      <c r="A154" s="29" t="s">
        <v>158</v>
      </c>
      <c r="B154" s="163" t="s">
        <v>156</v>
      </c>
      <c r="C154" s="75" t="s">
        <v>197</v>
      </c>
      <c r="D154" s="2">
        <v>2</v>
      </c>
      <c r="E154" s="287"/>
      <c r="F154" s="50">
        <v>1</v>
      </c>
      <c r="G154" s="44">
        <f t="shared" si="9"/>
        <v>0</v>
      </c>
    </row>
    <row r="155" spans="1:7" s="15" customFormat="1" x14ac:dyDescent="0.25">
      <c r="A155" s="29" t="s">
        <v>158</v>
      </c>
      <c r="B155" s="163" t="s">
        <v>199</v>
      </c>
      <c r="C155" s="75" t="s">
        <v>197</v>
      </c>
      <c r="D155" s="2">
        <v>2</v>
      </c>
      <c r="E155" s="287"/>
      <c r="F155" s="50">
        <v>1</v>
      </c>
      <c r="G155" s="44">
        <f t="shared" si="9"/>
        <v>0</v>
      </c>
    </row>
    <row r="156" spans="1:7" s="15" customFormat="1" x14ac:dyDescent="0.25">
      <c r="A156" s="29" t="s">
        <v>158</v>
      </c>
      <c r="B156" s="163" t="s">
        <v>200</v>
      </c>
      <c r="C156" s="75" t="s">
        <v>201</v>
      </c>
      <c r="D156" s="2">
        <v>1</v>
      </c>
      <c r="E156" s="287"/>
      <c r="F156" s="50">
        <v>1</v>
      </c>
      <c r="G156" s="44">
        <f t="shared" si="9"/>
        <v>0</v>
      </c>
    </row>
    <row r="157" spans="1:7" s="15" customFormat="1" x14ac:dyDescent="0.25">
      <c r="A157" s="29" t="s">
        <v>158</v>
      </c>
      <c r="B157" s="163" t="s">
        <v>160</v>
      </c>
      <c r="C157" s="75" t="s">
        <v>197</v>
      </c>
      <c r="D157" s="2">
        <v>3</v>
      </c>
      <c r="E157" s="287"/>
      <c r="F157" s="50">
        <v>1</v>
      </c>
      <c r="G157" s="44">
        <f t="shared" si="9"/>
        <v>0</v>
      </c>
    </row>
    <row r="158" spans="1:7" s="15" customFormat="1" x14ac:dyDescent="0.25">
      <c r="A158" s="29" t="s">
        <v>158</v>
      </c>
      <c r="B158" s="163" t="s">
        <v>136</v>
      </c>
      <c r="C158" s="75" t="s">
        <v>137</v>
      </c>
      <c r="D158" s="2">
        <v>3</v>
      </c>
      <c r="E158" s="287"/>
      <c r="F158" s="50">
        <v>1</v>
      </c>
      <c r="G158" s="44">
        <f t="shared" si="9"/>
        <v>0</v>
      </c>
    </row>
    <row r="159" spans="1:7" s="86" customFormat="1" ht="14.4" thickBot="1" x14ac:dyDescent="0.3">
      <c r="A159" s="196" t="s">
        <v>120</v>
      </c>
      <c r="B159" s="189"/>
      <c r="C159" s="189"/>
      <c r="D159" s="190">
        <f>SUM(D147:D158)</f>
        <v>41</v>
      </c>
      <c r="E159" s="278"/>
      <c r="F159" s="192">
        <f>SUM(F147:F158)</f>
        <v>12</v>
      </c>
      <c r="G159" s="193">
        <f>SUM(G147:G158)</f>
        <v>0</v>
      </c>
    </row>
    <row r="160" spans="1:7" ht="3.75" customHeight="1" thickTop="1" x14ac:dyDescent="0.25">
      <c r="A160" s="26"/>
      <c r="B160" s="162"/>
      <c r="C160" s="162"/>
      <c r="D160" s="7"/>
      <c r="E160" s="291"/>
      <c r="F160" s="54"/>
      <c r="G160" s="28"/>
    </row>
    <row r="161" spans="1:7" x14ac:dyDescent="0.25">
      <c r="A161" s="21" t="s">
        <v>10</v>
      </c>
      <c r="B161" s="163" t="s">
        <v>104</v>
      </c>
      <c r="C161" s="75" t="s">
        <v>105</v>
      </c>
      <c r="D161" s="2">
        <v>4</v>
      </c>
      <c r="E161" s="289"/>
      <c r="F161" s="52">
        <v>1</v>
      </c>
      <c r="G161" s="22">
        <f>F161*E161*D161</f>
        <v>0</v>
      </c>
    </row>
    <row r="162" spans="1:7" x14ac:dyDescent="0.25">
      <c r="A162" s="21" t="s">
        <v>10</v>
      </c>
      <c r="B162" s="163" t="s">
        <v>104</v>
      </c>
      <c r="C162" s="75">
        <v>800</v>
      </c>
      <c r="D162" s="2">
        <v>2</v>
      </c>
      <c r="E162" s="289"/>
      <c r="F162" s="52">
        <v>1</v>
      </c>
      <c r="G162" s="42">
        <f>F162*E162*D162</f>
        <v>0</v>
      </c>
    </row>
    <row r="163" spans="1:7" ht="15" customHeight="1" x14ac:dyDescent="0.25">
      <c r="A163" s="21" t="s">
        <v>10</v>
      </c>
      <c r="B163" s="163" t="s">
        <v>209</v>
      </c>
      <c r="C163" s="75" t="s">
        <v>210</v>
      </c>
      <c r="D163" s="2">
        <v>1</v>
      </c>
      <c r="E163" s="289"/>
      <c r="F163" s="52">
        <v>1</v>
      </c>
      <c r="G163" s="42">
        <f>F163*E163*D163</f>
        <v>0</v>
      </c>
    </row>
    <row r="164" spans="1:7" x14ac:dyDescent="0.25">
      <c r="A164" s="21" t="s">
        <v>10</v>
      </c>
      <c r="B164" s="163" t="s">
        <v>147</v>
      </c>
      <c r="C164" s="75" t="s">
        <v>208</v>
      </c>
      <c r="D164" s="2">
        <v>1</v>
      </c>
      <c r="E164" s="289"/>
      <c r="F164" s="52">
        <v>1</v>
      </c>
      <c r="G164" s="42">
        <f>F164*E164*D164</f>
        <v>0</v>
      </c>
    </row>
    <row r="165" spans="1:7" s="15" customFormat="1" x14ac:dyDescent="0.25">
      <c r="A165" s="18" t="s">
        <v>10</v>
      </c>
      <c r="B165" s="163" t="s">
        <v>148</v>
      </c>
      <c r="C165" s="75">
        <v>203</v>
      </c>
      <c r="D165" s="2">
        <v>1</v>
      </c>
      <c r="E165" s="287"/>
      <c r="F165" s="50">
        <v>1</v>
      </c>
      <c r="G165" s="24">
        <f>F165*E165*D165</f>
        <v>0</v>
      </c>
    </row>
    <row r="166" spans="1:7" s="86" customFormat="1" ht="14.4" thickBot="1" x14ac:dyDescent="0.3">
      <c r="A166" s="196" t="s">
        <v>120</v>
      </c>
      <c r="B166" s="189"/>
      <c r="C166" s="189"/>
      <c r="D166" s="190">
        <f>SUM(D161:D165)</f>
        <v>9</v>
      </c>
      <c r="E166" s="278"/>
      <c r="F166" s="192">
        <f>SUM(F161:F165)</f>
        <v>5</v>
      </c>
      <c r="G166" s="193">
        <f>SUM(G161:G165)</f>
        <v>0</v>
      </c>
    </row>
    <row r="167" spans="1:7" ht="3" customHeight="1" thickTop="1" x14ac:dyDescent="0.25">
      <c r="A167" s="26"/>
      <c r="B167" s="162"/>
      <c r="C167" s="162"/>
      <c r="D167" s="7"/>
      <c r="E167" s="291"/>
      <c r="F167" s="54"/>
      <c r="G167" s="28"/>
    </row>
    <row r="168" spans="1:7" ht="26.4" x14ac:dyDescent="0.25">
      <c r="A168" s="30" t="s">
        <v>168</v>
      </c>
      <c r="B168" s="163" t="s">
        <v>29</v>
      </c>
      <c r="C168" s="163" t="s">
        <v>107</v>
      </c>
      <c r="D168" s="2">
        <v>8</v>
      </c>
      <c r="E168" s="289"/>
      <c r="F168" s="52">
        <v>2</v>
      </c>
      <c r="G168" s="22">
        <f>F168*E168*D168</f>
        <v>0</v>
      </c>
    </row>
    <row r="169" spans="1:7" ht="26.4" x14ac:dyDescent="0.25">
      <c r="A169" s="30" t="s">
        <v>168</v>
      </c>
      <c r="B169" s="163" t="s">
        <v>29</v>
      </c>
      <c r="C169" s="163">
        <v>20524</v>
      </c>
      <c r="D169" s="2">
        <v>1</v>
      </c>
      <c r="E169" s="289"/>
      <c r="F169" s="52">
        <v>2</v>
      </c>
      <c r="G169" s="22">
        <f>F169*E169*D169</f>
        <v>0</v>
      </c>
    </row>
    <row r="170" spans="1:7" ht="26.4" x14ac:dyDescent="0.25">
      <c r="A170" s="30" t="s">
        <v>168</v>
      </c>
      <c r="B170" s="163" t="s">
        <v>29</v>
      </c>
      <c r="C170" s="163">
        <v>97210</v>
      </c>
      <c r="D170" s="2">
        <v>1</v>
      </c>
      <c r="E170" s="289"/>
      <c r="F170" s="52">
        <v>2</v>
      </c>
      <c r="G170" s="42">
        <f>F170*E170*D170</f>
        <v>0</v>
      </c>
    </row>
    <row r="171" spans="1:7" ht="26.4" x14ac:dyDescent="0.25">
      <c r="A171" s="30" t="s">
        <v>168</v>
      </c>
      <c r="B171" s="163" t="s">
        <v>29</v>
      </c>
      <c r="C171" s="163">
        <v>74710</v>
      </c>
      <c r="D171" s="2">
        <v>3</v>
      </c>
      <c r="E171" s="289"/>
      <c r="F171" s="52">
        <v>2</v>
      </c>
      <c r="G171" s="22">
        <f>F171*E171*D171</f>
        <v>0</v>
      </c>
    </row>
    <row r="172" spans="1:7" ht="26.4" x14ac:dyDescent="0.25">
      <c r="A172" s="30" t="s">
        <v>168</v>
      </c>
      <c r="B172" s="163" t="s">
        <v>29</v>
      </c>
      <c r="C172" s="163" t="s">
        <v>17</v>
      </c>
      <c r="D172" s="2">
        <v>21</v>
      </c>
      <c r="E172" s="289"/>
      <c r="F172" s="52">
        <v>2</v>
      </c>
      <c r="G172" s="22">
        <f>F172*E172*D172</f>
        <v>0</v>
      </c>
    </row>
    <row r="173" spans="1:7" s="86" customFormat="1" ht="14.4" thickBot="1" x14ac:dyDescent="0.3">
      <c r="A173" s="196" t="s">
        <v>120</v>
      </c>
      <c r="B173" s="189"/>
      <c r="C173" s="189"/>
      <c r="D173" s="190">
        <f>SUM(D168:D172)</f>
        <v>34</v>
      </c>
      <c r="E173" s="278"/>
      <c r="F173" s="192">
        <f>SUM(F168:F172)</f>
        <v>10</v>
      </c>
      <c r="G173" s="193">
        <f>SUM(G168:G172)</f>
        <v>0</v>
      </c>
    </row>
    <row r="174" spans="1:7" ht="2.25" customHeight="1" thickTop="1" x14ac:dyDescent="0.25">
      <c r="A174" s="26"/>
      <c r="B174" s="162"/>
      <c r="C174" s="162"/>
      <c r="D174" s="7"/>
      <c r="E174" s="291"/>
      <c r="F174" s="54"/>
      <c r="G174" s="28"/>
    </row>
    <row r="175" spans="1:7" s="15" customFormat="1" x14ac:dyDescent="0.25">
      <c r="A175" s="31" t="s">
        <v>169</v>
      </c>
      <c r="B175" s="163" t="s">
        <v>108</v>
      </c>
      <c r="C175" s="75">
        <v>6013</v>
      </c>
      <c r="D175" s="2">
        <v>6</v>
      </c>
      <c r="E175" s="287"/>
      <c r="F175" s="50">
        <v>2</v>
      </c>
      <c r="G175" s="24">
        <f>F175*D175*E175</f>
        <v>0</v>
      </c>
    </row>
    <row r="176" spans="1:7" s="15" customFormat="1" x14ac:dyDescent="0.25">
      <c r="A176" s="31" t="s">
        <v>169</v>
      </c>
      <c r="B176" s="163" t="s">
        <v>108</v>
      </c>
      <c r="C176" s="75" t="s">
        <v>138</v>
      </c>
      <c r="D176" s="2">
        <v>1</v>
      </c>
      <c r="E176" s="287"/>
      <c r="F176" s="50">
        <v>2</v>
      </c>
      <c r="G176" s="44">
        <f>F176*D176*E176</f>
        <v>0</v>
      </c>
    </row>
    <row r="177" spans="1:7" s="15" customFormat="1" ht="15" customHeight="1" x14ac:dyDescent="0.25">
      <c r="A177" s="31" t="s">
        <v>169</v>
      </c>
      <c r="B177" s="163" t="s">
        <v>108</v>
      </c>
      <c r="C177" s="163" t="s">
        <v>17</v>
      </c>
      <c r="D177" s="2">
        <v>2</v>
      </c>
      <c r="E177" s="287"/>
      <c r="F177" s="50">
        <v>2</v>
      </c>
      <c r="G177" s="44">
        <f>F177*D177*E177</f>
        <v>0</v>
      </c>
    </row>
    <row r="178" spans="1:7" s="15" customFormat="1" x14ac:dyDescent="0.25">
      <c r="A178" s="31" t="s">
        <v>169</v>
      </c>
      <c r="B178" s="163" t="s">
        <v>111</v>
      </c>
      <c r="C178" s="75" t="s">
        <v>139</v>
      </c>
      <c r="D178" s="2">
        <v>3</v>
      </c>
      <c r="E178" s="287"/>
      <c r="F178" s="50">
        <v>2</v>
      </c>
      <c r="G178" s="44">
        <f>F178*D178*E178</f>
        <v>0</v>
      </c>
    </row>
    <row r="179" spans="1:7" s="15" customFormat="1" x14ac:dyDescent="0.25">
      <c r="A179" s="31" t="s">
        <v>169</v>
      </c>
      <c r="B179" s="163" t="s">
        <v>111</v>
      </c>
      <c r="C179" s="75" t="s">
        <v>140</v>
      </c>
      <c r="D179" s="2">
        <v>1</v>
      </c>
      <c r="E179" s="287"/>
      <c r="F179" s="50">
        <v>2</v>
      </c>
      <c r="G179" s="44">
        <f>F179*D179*E179</f>
        <v>0</v>
      </c>
    </row>
    <row r="180" spans="1:7" s="15" customFormat="1" ht="15" customHeight="1" x14ac:dyDescent="0.25">
      <c r="A180" s="31" t="s">
        <v>169</v>
      </c>
      <c r="B180" s="163" t="s">
        <v>224</v>
      </c>
      <c r="C180" s="75" t="s">
        <v>225</v>
      </c>
      <c r="D180" s="2">
        <v>1</v>
      </c>
      <c r="E180" s="287"/>
      <c r="F180" s="50">
        <v>2</v>
      </c>
      <c r="G180" s="44">
        <f>F180*E180*D180</f>
        <v>0</v>
      </c>
    </row>
    <row r="181" spans="1:7" x14ac:dyDescent="0.25">
      <c r="A181" s="29" t="s">
        <v>169</v>
      </c>
      <c r="B181" s="163" t="s">
        <v>206</v>
      </c>
      <c r="C181" s="75" t="s">
        <v>110</v>
      </c>
      <c r="D181" s="2">
        <v>2</v>
      </c>
      <c r="E181" s="289"/>
      <c r="F181" s="52">
        <v>2</v>
      </c>
      <c r="G181" s="22">
        <f t="shared" ref="G181:G194" si="10">F181*D181*E181</f>
        <v>0</v>
      </c>
    </row>
    <row r="182" spans="1:7" x14ac:dyDescent="0.25">
      <c r="A182" s="29" t="s">
        <v>169</v>
      </c>
      <c r="B182" s="163" t="s">
        <v>206</v>
      </c>
      <c r="C182" s="75" t="s">
        <v>205</v>
      </c>
      <c r="D182" s="2">
        <v>3</v>
      </c>
      <c r="E182" s="289"/>
      <c r="F182" s="52">
        <v>2</v>
      </c>
      <c r="G182" s="22">
        <f t="shared" si="10"/>
        <v>0</v>
      </c>
    </row>
    <row r="183" spans="1:7" x14ac:dyDescent="0.25">
      <c r="A183" s="29" t="s">
        <v>169</v>
      </c>
      <c r="B183" s="163" t="s">
        <v>111</v>
      </c>
      <c r="C183" s="75" t="s">
        <v>207</v>
      </c>
      <c r="D183" s="2">
        <v>1</v>
      </c>
      <c r="E183" s="289"/>
      <c r="F183" s="52">
        <v>2</v>
      </c>
      <c r="G183" s="22">
        <f t="shared" si="10"/>
        <v>0</v>
      </c>
    </row>
    <row r="184" spans="1:7" x14ac:dyDescent="0.25">
      <c r="A184" s="29" t="s">
        <v>169</v>
      </c>
      <c r="B184" s="163" t="s">
        <v>111</v>
      </c>
      <c r="C184" s="75" t="s">
        <v>112</v>
      </c>
      <c r="D184" s="2">
        <v>1</v>
      </c>
      <c r="E184" s="289"/>
      <c r="F184" s="52">
        <v>2</v>
      </c>
      <c r="G184" s="22">
        <f t="shared" si="10"/>
        <v>0</v>
      </c>
    </row>
    <row r="185" spans="1:7" x14ac:dyDescent="0.25">
      <c r="A185" s="29" t="s">
        <v>169</v>
      </c>
      <c r="B185" s="163" t="s">
        <v>111</v>
      </c>
      <c r="C185" s="75" t="s">
        <v>113</v>
      </c>
      <c r="D185" s="2">
        <v>4</v>
      </c>
      <c r="E185" s="289"/>
      <c r="F185" s="52">
        <v>2</v>
      </c>
      <c r="G185" s="22">
        <f t="shared" si="10"/>
        <v>0</v>
      </c>
    </row>
    <row r="186" spans="1:7" x14ac:dyDescent="0.25">
      <c r="A186" s="29" t="s">
        <v>169</v>
      </c>
      <c r="B186" s="163" t="s">
        <v>111</v>
      </c>
      <c r="C186" s="75" t="s">
        <v>114</v>
      </c>
      <c r="D186" s="2">
        <v>1</v>
      </c>
      <c r="E186" s="289"/>
      <c r="F186" s="52">
        <v>2</v>
      </c>
      <c r="G186" s="22">
        <f t="shared" si="10"/>
        <v>0</v>
      </c>
    </row>
    <row r="187" spans="1:7" x14ac:dyDescent="0.25">
      <c r="A187" s="29" t="s">
        <v>169</v>
      </c>
      <c r="B187" s="163" t="s">
        <v>29</v>
      </c>
      <c r="C187" s="75">
        <v>74710</v>
      </c>
      <c r="D187" s="2">
        <v>2</v>
      </c>
      <c r="E187" s="289"/>
      <c r="F187" s="52">
        <v>2</v>
      </c>
      <c r="G187" s="22">
        <f t="shared" si="10"/>
        <v>0</v>
      </c>
    </row>
    <row r="188" spans="1:7" x14ac:dyDescent="0.25">
      <c r="A188" s="31" t="s">
        <v>169</v>
      </c>
      <c r="B188" s="163" t="s">
        <v>29</v>
      </c>
      <c r="C188" s="75" t="s">
        <v>107</v>
      </c>
      <c r="D188" s="2">
        <v>3</v>
      </c>
      <c r="E188" s="287"/>
      <c r="F188" s="50">
        <v>2</v>
      </c>
      <c r="G188" s="44">
        <f t="shared" si="10"/>
        <v>0</v>
      </c>
    </row>
    <row r="189" spans="1:7" x14ac:dyDescent="0.25">
      <c r="A189" s="29" t="s">
        <v>169</v>
      </c>
      <c r="B189" s="163" t="s">
        <v>29</v>
      </c>
      <c r="C189" s="75" t="s">
        <v>115</v>
      </c>
      <c r="D189" s="2">
        <v>4</v>
      </c>
      <c r="E189" s="289"/>
      <c r="F189" s="52">
        <v>2</v>
      </c>
      <c r="G189" s="22">
        <f t="shared" si="10"/>
        <v>0</v>
      </c>
    </row>
    <row r="190" spans="1:7" x14ac:dyDescent="0.25">
      <c r="A190" s="29" t="s">
        <v>169</v>
      </c>
      <c r="B190" s="163" t="s">
        <v>29</v>
      </c>
      <c r="C190" s="163" t="s">
        <v>151</v>
      </c>
      <c r="D190" s="2">
        <v>5</v>
      </c>
      <c r="E190" s="289"/>
      <c r="F190" s="52">
        <v>2</v>
      </c>
      <c r="G190" s="42">
        <f t="shared" si="10"/>
        <v>0</v>
      </c>
    </row>
    <row r="191" spans="1:7" x14ac:dyDescent="0.25">
      <c r="A191" s="29" t="s">
        <v>169</v>
      </c>
      <c r="B191" s="163" t="s">
        <v>29</v>
      </c>
      <c r="C191" s="163" t="s">
        <v>17</v>
      </c>
      <c r="D191" s="2">
        <v>35</v>
      </c>
      <c r="E191" s="289"/>
      <c r="F191" s="52">
        <v>2</v>
      </c>
      <c r="G191" s="42">
        <f t="shared" si="10"/>
        <v>0</v>
      </c>
    </row>
    <row r="192" spans="1:7" x14ac:dyDescent="0.25">
      <c r="A192" s="29" t="s">
        <v>169</v>
      </c>
      <c r="B192" s="163" t="s">
        <v>221</v>
      </c>
      <c r="C192" s="163" t="s">
        <v>222</v>
      </c>
      <c r="D192" s="2">
        <v>1</v>
      </c>
      <c r="E192" s="289"/>
      <c r="F192" s="52">
        <v>2</v>
      </c>
      <c r="G192" s="42">
        <f t="shared" si="10"/>
        <v>0</v>
      </c>
    </row>
    <row r="193" spans="1:7" x14ac:dyDescent="0.25">
      <c r="A193" s="29" t="s">
        <v>169</v>
      </c>
      <c r="B193" s="163" t="s">
        <v>150</v>
      </c>
      <c r="C193" s="163" t="s">
        <v>17</v>
      </c>
      <c r="D193" s="2">
        <v>1</v>
      </c>
      <c r="E193" s="289"/>
      <c r="F193" s="52">
        <v>2</v>
      </c>
      <c r="G193" s="42">
        <f t="shared" si="10"/>
        <v>0</v>
      </c>
    </row>
    <row r="194" spans="1:7" s="15" customFormat="1" x14ac:dyDescent="0.25">
      <c r="A194" s="31" t="s">
        <v>169</v>
      </c>
      <c r="B194" s="163" t="s">
        <v>223</v>
      </c>
      <c r="C194" s="75" t="s">
        <v>17</v>
      </c>
      <c r="D194" s="2">
        <v>1</v>
      </c>
      <c r="E194" s="287"/>
      <c r="F194" s="50">
        <v>2</v>
      </c>
      <c r="G194" s="24">
        <f t="shared" si="10"/>
        <v>0</v>
      </c>
    </row>
    <row r="195" spans="1:7" s="86" customFormat="1" ht="14.4" thickBot="1" x14ac:dyDescent="0.3">
      <c r="A195" s="196" t="s">
        <v>120</v>
      </c>
      <c r="B195" s="189"/>
      <c r="C195" s="189"/>
      <c r="D195" s="190">
        <f>SUM(D175:D194)</f>
        <v>78</v>
      </c>
      <c r="E195" s="278"/>
      <c r="F195" s="192">
        <f>SUM(F175:F194)</f>
        <v>40</v>
      </c>
      <c r="G195" s="193">
        <f>SUM(G175:G194)</f>
        <v>0</v>
      </c>
    </row>
    <row r="196" spans="1:7" ht="3" customHeight="1" thickTop="1" x14ac:dyDescent="0.25">
      <c r="A196" s="26"/>
      <c r="B196" s="162"/>
      <c r="C196" s="162"/>
      <c r="D196" s="7"/>
      <c r="E196" s="291"/>
      <c r="F196" s="54"/>
      <c r="G196" s="28"/>
    </row>
    <row r="197" spans="1:7" x14ac:dyDescent="0.25">
      <c r="A197" s="21" t="s">
        <v>11</v>
      </c>
      <c r="B197" s="163" t="s">
        <v>109</v>
      </c>
      <c r="C197" s="75" t="s">
        <v>116</v>
      </c>
      <c r="D197" s="2">
        <v>1</v>
      </c>
      <c r="E197" s="289"/>
      <c r="F197" s="52">
        <v>2</v>
      </c>
      <c r="G197" s="22">
        <f>F197*E197*D197</f>
        <v>0</v>
      </c>
    </row>
    <row r="198" spans="1:7" x14ac:dyDescent="0.25">
      <c r="A198" s="21" t="s">
        <v>11</v>
      </c>
      <c r="B198" s="163" t="s">
        <v>218</v>
      </c>
      <c r="C198" s="75">
        <v>3301</v>
      </c>
      <c r="D198" s="2">
        <v>2</v>
      </c>
      <c r="E198" s="289"/>
      <c r="F198" s="52">
        <v>2</v>
      </c>
      <c r="G198" s="42">
        <f>F198*E198*D198</f>
        <v>0</v>
      </c>
    </row>
    <row r="199" spans="1:7" x14ac:dyDescent="0.25">
      <c r="A199" s="21" t="s">
        <v>11</v>
      </c>
      <c r="B199" s="163" t="s">
        <v>29</v>
      </c>
      <c r="C199" s="75" t="s">
        <v>211</v>
      </c>
      <c r="D199" s="2">
        <v>2</v>
      </c>
      <c r="E199" s="289"/>
      <c r="F199" s="52">
        <v>2</v>
      </c>
      <c r="G199" s="42">
        <f>F199*E199*D199</f>
        <v>0</v>
      </c>
    </row>
    <row r="200" spans="1:7" x14ac:dyDescent="0.25">
      <c r="A200" s="21" t="s">
        <v>11</v>
      </c>
      <c r="B200" s="163" t="s">
        <v>29</v>
      </c>
      <c r="C200" s="75" t="s">
        <v>212</v>
      </c>
      <c r="D200" s="2">
        <v>2</v>
      </c>
      <c r="E200" s="289"/>
      <c r="F200" s="52">
        <v>2</v>
      </c>
      <c r="G200" s="42">
        <f>F200*E200*D200</f>
        <v>0</v>
      </c>
    </row>
    <row r="201" spans="1:7" x14ac:dyDescent="0.25">
      <c r="A201" s="21" t="s">
        <v>11</v>
      </c>
      <c r="B201" s="163" t="s">
        <v>29</v>
      </c>
      <c r="C201" s="75" t="s">
        <v>17</v>
      </c>
      <c r="D201" s="2">
        <v>1</v>
      </c>
      <c r="E201" s="289"/>
      <c r="F201" s="52">
        <v>2</v>
      </c>
      <c r="G201" s="42">
        <f>F201*E201*D201</f>
        <v>0</v>
      </c>
    </row>
    <row r="202" spans="1:7" s="86" customFormat="1" ht="14.4" thickBot="1" x14ac:dyDescent="0.3">
      <c r="A202" s="196" t="s">
        <v>120</v>
      </c>
      <c r="B202" s="189"/>
      <c r="C202" s="189"/>
      <c r="D202" s="190">
        <f>SUM(D197:D201)</f>
        <v>8</v>
      </c>
      <c r="E202" s="278"/>
      <c r="F202" s="192">
        <f>SUM(F197:F201)</f>
        <v>10</v>
      </c>
      <c r="G202" s="193">
        <f>SUM(G197:G201)</f>
        <v>0</v>
      </c>
    </row>
    <row r="203" spans="1:7" ht="3" customHeight="1" thickTop="1" x14ac:dyDescent="0.25">
      <c r="A203" s="26"/>
      <c r="B203" s="162"/>
      <c r="C203" s="162"/>
      <c r="D203" s="7"/>
      <c r="E203" s="291"/>
      <c r="F203" s="54"/>
      <c r="G203" s="28"/>
    </row>
    <row r="204" spans="1:7" x14ac:dyDescent="0.25">
      <c r="A204" s="21" t="s">
        <v>159</v>
      </c>
      <c r="B204" s="163" t="s">
        <v>29</v>
      </c>
      <c r="C204" s="71" t="s">
        <v>204</v>
      </c>
      <c r="D204" s="2">
        <v>4</v>
      </c>
      <c r="E204" s="289"/>
      <c r="F204" s="52">
        <v>2</v>
      </c>
      <c r="G204" s="22">
        <f t="shared" ref="G204:G217" si="11">F204*E204*D204</f>
        <v>0</v>
      </c>
    </row>
    <row r="205" spans="1:7" x14ac:dyDescent="0.25">
      <c r="A205" s="21" t="s">
        <v>159</v>
      </c>
      <c r="B205" s="163" t="s">
        <v>106</v>
      </c>
      <c r="C205" s="75" t="s">
        <v>117</v>
      </c>
      <c r="D205" s="2">
        <v>4</v>
      </c>
      <c r="E205" s="289"/>
      <c r="F205" s="52">
        <v>2</v>
      </c>
      <c r="G205" s="22">
        <f t="shared" si="11"/>
        <v>0</v>
      </c>
    </row>
    <row r="206" spans="1:7" x14ac:dyDescent="0.25">
      <c r="A206" s="21" t="s">
        <v>159</v>
      </c>
      <c r="B206" s="163" t="s">
        <v>106</v>
      </c>
      <c r="C206" s="75" t="s">
        <v>122</v>
      </c>
      <c r="D206" s="2">
        <v>1</v>
      </c>
      <c r="E206" s="289"/>
      <c r="F206" s="52">
        <v>2</v>
      </c>
      <c r="G206" s="22">
        <f t="shared" si="11"/>
        <v>0</v>
      </c>
    </row>
    <row r="207" spans="1:7" x14ac:dyDescent="0.25">
      <c r="A207" s="21" t="s">
        <v>159</v>
      </c>
      <c r="B207" s="163" t="s">
        <v>106</v>
      </c>
      <c r="C207" s="75">
        <v>2017</v>
      </c>
      <c r="D207" s="2">
        <v>1</v>
      </c>
      <c r="E207" s="289"/>
      <c r="F207" s="52">
        <v>2</v>
      </c>
      <c r="G207" s="22">
        <f t="shared" si="11"/>
        <v>0</v>
      </c>
    </row>
    <row r="208" spans="1:7" x14ac:dyDescent="0.25">
      <c r="A208" s="21" t="s">
        <v>159</v>
      </c>
      <c r="B208" s="163" t="s">
        <v>106</v>
      </c>
      <c r="C208" s="75" t="s">
        <v>17</v>
      </c>
      <c r="D208" s="2">
        <v>1</v>
      </c>
      <c r="E208" s="289"/>
      <c r="F208" s="52">
        <v>2</v>
      </c>
      <c r="G208" s="22">
        <f t="shared" si="11"/>
        <v>0</v>
      </c>
    </row>
    <row r="209" spans="1:7" x14ac:dyDescent="0.25">
      <c r="A209" s="21" t="s">
        <v>159</v>
      </c>
      <c r="B209" s="163" t="s">
        <v>29</v>
      </c>
      <c r="C209" s="75" t="s">
        <v>118</v>
      </c>
      <c r="D209" s="2">
        <v>2</v>
      </c>
      <c r="E209" s="289"/>
      <c r="F209" s="52">
        <v>2</v>
      </c>
      <c r="G209" s="22">
        <f t="shared" si="11"/>
        <v>0</v>
      </c>
    </row>
    <row r="210" spans="1:7" x14ac:dyDescent="0.25">
      <c r="A210" s="21" t="s">
        <v>159</v>
      </c>
      <c r="B210" s="163" t="s">
        <v>29</v>
      </c>
      <c r="C210" s="75" t="s">
        <v>216</v>
      </c>
      <c r="D210" s="2">
        <v>1</v>
      </c>
      <c r="E210" s="289"/>
      <c r="F210" s="52">
        <v>2</v>
      </c>
      <c r="G210" s="42">
        <f t="shared" si="11"/>
        <v>0</v>
      </c>
    </row>
    <row r="211" spans="1:7" x14ac:dyDescent="0.25">
      <c r="A211" s="21" t="s">
        <v>159</v>
      </c>
      <c r="B211" s="163" t="s">
        <v>29</v>
      </c>
      <c r="C211" s="75" t="s">
        <v>115</v>
      </c>
      <c r="D211" s="2">
        <v>2</v>
      </c>
      <c r="E211" s="289"/>
      <c r="F211" s="52">
        <v>2</v>
      </c>
      <c r="G211" s="22">
        <f t="shared" si="11"/>
        <v>0</v>
      </c>
    </row>
    <row r="212" spans="1:7" x14ac:dyDescent="0.25">
      <c r="A212" s="21" t="s">
        <v>159</v>
      </c>
      <c r="B212" s="163" t="s">
        <v>29</v>
      </c>
      <c r="C212" s="75">
        <v>678</v>
      </c>
      <c r="D212" s="2">
        <v>3</v>
      </c>
      <c r="E212" s="289"/>
      <c r="F212" s="52">
        <v>2</v>
      </c>
      <c r="G212" s="22">
        <f t="shared" si="11"/>
        <v>0</v>
      </c>
    </row>
    <row r="213" spans="1:7" x14ac:dyDescent="0.25">
      <c r="A213" s="21" t="s">
        <v>159</v>
      </c>
      <c r="B213" s="163" t="s">
        <v>29</v>
      </c>
      <c r="C213" s="75">
        <v>690</v>
      </c>
      <c r="D213" s="2">
        <v>1</v>
      </c>
      <c r="E213" s="289"/>
      <c r="F213" s="52">
        <v>2</v>
      </c>
      <c r="G213" s="42">
        <f t="shared" si="11"/>
        <v>0</v>
      </c>
    </row>
    <row r="214" spans="1:7" x14ac:dyDescent="0.25">
      <c r="A214" s="21" t="s">
        <v>159</v>
      </c>
      <c r="B214" s="163" t="s">
        <v>29</v>
      </c>
      <c r="C214" s="75">
        <v>692</v>
      </c>
      <c r="D214" s="2">
        <v>7</v>
      </c>
      <c r="E214" s="289"/>
      <c r="F214" s="52">
        <v>2</v>
      </c>
      <c r="G214" s="22">
        <f t="shared" si="11"/>
        <v>0</v>
      </c>
    </row>
    <row r="215" spans="1:7" x14ac:dyDescent="0.25">
      <c r="A215" s="21" t="s">
        <v>159</v>
      </c>
      <c r="B215" s="163" t="s">
        <v>29</v>
      </c>
      <c r="C215" s="75">
        <v>6021</v>
      </c>
      <c r="D215" s="2">
        <v>4</v>
      </c>
      <c r="E215" s="289"/>
      <c r="F215" s="52">
        <v>2</v>
      </c>
      <c r="G215" s="22">
        <f t="shared" si="11"/>
        <v>0</v>
      </c>
    </row>
    <row r="216" spans="1:7" x14ac:dyDescent="0.25">
      <c r="A216" s="21" t="s">
        <v>159</v>
      </c>
      <c r="B216" s="163" t="s">
        <v>29</v>
      </c>
      <c r="C216" s="75">
        <v>6014</v>
      </c>
      <c r="D216" s="2">
        <v>2</v>
      </c>
      <c r="E216" s="289"/>
      <c r="F216" s="52">
        <v>2</v>
      </c>
      <c r="G216" s="22">
        <f t="shared" si="11"/>
        <v>0</v>
      </c>
    </row>
    <row r="217" spans="1:7" s="15" customFormat="1" x14ac:dyDescent="0.25">
      <c r="A217" s="21" t="s">
        <v>159</v>
      </c>
      <c r="B217" s="163" t="s">
        <v>29</v>
      </c>
      <c r="C217" s="75" t="s">
        <v>17</v>
      </c>
      <c r="D217" s="2">
        <v>10</v>
      </c>
      <c r="E217" s="287"/>
      <c r="F217" s="50">
        <v>2</v>
      </c>
      <c r="G217" s="24">
        <f t="shared" si="11"/>
        <v>0</v>
      </c>
    </row>
    <row r="218" spans="1:7" s="86" customFormat="1" ht="14.4" thickBot="1" x14ac:dyDescent="0.3">
      <c r="A218" s="196" t="s">
        <v>120</v>
      </c>
      <c r="B218" s="189"/>
      <c r="C218" s="189"/>
      <c r="D218" s="190">
        <f>SUM(D204:D217)</f>
        <v>43</v>
      </c>
      <c r="E218" s="278"/>
      <c r="F218" s="192">
        <f>SUM(F204:F217)</f>
        <v>28</v>
      </c>
      <c r="G218" s="193">
        <f>SUM(G204:G217)</f>
        <v>0</v>
      </c>
    </row>
    <row r="219" spans="1:7" ht="3" customHeight="1" thickTop="1" x14ac:dyDescent="0.25">
      <c r="A219" s="26"/>
      <c r="B219" s="162"/>
      <c r="C219" s="162"/>
      <c r="D219" s="7"/>
      <c r="E219" s="291"/>
      <c r="F219" s="54"/>
      <c r="G219" s="28"/>
    </row>
    <row r="220" spans="1:7" x14ac:dyDescent="0.25">
      <c r="A220" s="21" t="s">
        <v>12</v>
      </c>
      <c r="B220" s="161" t="s">
        <v>119</v>
      </c>
      <c r="C220" s="73">
        <v>240099</v>
      </c>
      <c r="D220" s="1">
        <v>1</v>
      </c>
      <c r="E220" s="289"/>
      <c r="F220" s="52">
        <v>1</v>
      </c>
      <c r="G220" s="22">
        <f>F220*E220*D220</f>
        <v>0</v>
      </c>
    </row>
    <row r="221" spans="1:7" x14ac:dyDescent="0.25">
      <c r="A221" s="18" t="s">
        <v>12</v>
      </c>
      <c r="B221" s="163" t="s">
        <v>119</v>
      </c>
      <c r="C221" s="75" t="s">
        <v>17</v>
      </c>
      <c r="D221" s="2">
        <v>2</v>
      </c>
      <c r="E221" s="287"/>
      <c r="F221" s="50">
        <v>1</v>
      </c>
      <c r="G221" s="24">
        <f>F221*E221*D221</f>
        <v>0</v>
      </c>
    </row>
    <row r="222" spans="1:7" x14ac:dyDescent="0.25">
      <c r="A222" s="18" t="s">
        <v>12</v>
      </c>
      <c r="B222" s="163" t="s">
        <v>226</v>
      </c>
      <c r="C222" s="75">
        <v>1532</v>
      </c>
      <c r="D222" s="2">
        <v>1</v>
      </c>
      <c r="E222" s="287"/>
      <c r="F222" s="50">
        <v>1</v>
      </c>
      <c r="G222" s="44">
        <f>F222*E222*D222</f>
        <v>0</v>
      </c>
    </row>
    <row r="223" spans="1:7" s="86" customFormat="1" ht="14.4" thickBot="1" x14ac:dyDescent="0.3">
      <c r="A223" s="196" t="s">
        <v>120</v>
      </c>
      <c r="B223" s="189"/>
      <c r="C223" s="189"/>
      <c r="D223" s="190">
        <f>SUM(D220:D222)</f>
        <v>4</v>
      </c>
      <c r="E223" s="278"/>
      <c r="F223" s="192">
        <f>SUM(F220:F222)</f>
        <v>3</v>
      </c>
      <c r="G223" s="193">
        <f>SUM(G220:G222)</f>
        <v>0</v>
      </c>
    </row>
    <row r="224" spans="1:7" ht="3" customHeight="1" thickTop="1" x14ac:dyDescent="0.25">
      <c r="A224" s="32"/>
      <c r="B224" s="162"/>
      <c r="C224" s="162"/>
      <c r="D224" s="10"/>
      <c r="E224" s="292"/>
      <c r="F224" s="55"/>
      <c r="G224" s="45"/>
    </row>
    <row r="225" spans="1:7" x14ac:dyDescent="0.25">
      <c r="A225" s="33" t="s">
        <v>161</v>
      </c>
      <c r="B225" s="163" t="s">
        <v>162</v>
      </c>
      <c r="C225" s="163" t="s">
        <v>163</v>
      </c>
      <c r="D225" s="2">
        <v>1</v>
      </c>
      <c r="E225" s="287"/>
      <c r="F225" s="50">
        <v>2</v>
      </c>
      <c r="G225" s="44">
        <f>F225*E225*D225</f>
        <v>0</v>
      </c>
    </row>
    <row r="226" spans="1:7" x14ac:dyDescent="0.25">
      <c r="A226" s="33" t="s">
        <v>161</v>
      </c>
      <c r="B226" s="163" t="s">
        <v>162</v>
      </c>
      <c r="C226" s="163">
        <v>641</v>
      </c>
      <c r="D226" s="2">
        <v>7</v>
      </c>
      <c r="E226" s="287"/>
      <c r="F226" s="50">
        <v>2</v>
      </c>
      <c r="G226" s="44">
        <f>F226*E226*D226</f>
        <v>0</v>
      </c>
    </row>
    <row r="227" spans="1:7" s="86" customFormat="1" ht="14.4" thickBot="1" x14ac:dyDescent="0.3">
      <c r="A227" s="196" t="s">
        <v>120</v>
      </c>
      <c r="B227" s="189"/>
      <c r="C227" s="189"/>
      <c r="D227" s="190">
        <f>SUM(D225:D226)</f>
        <v>8</v>
      </c>
      <c r="E227" s="278"/>
      <c r="F227" s="192">
        <f>SUM(F225:F226)</f>
        <v>4</v>
      </c>
      <c r="G227" s="193">
        <f>SUM(G225:G226)</f>
        <v>0</v>
      </c>
    </row>
    <row r="228" spans="1:7" ht="3" customHeight="1" thickTop="1" x14ac:dyDescent="0.25">
      <c r="A228" s="34"/>
      <c r="B228" s="165"/>
      <c r="C228" s="165"/>
      <c r="D228" s="9"/>
      <c r="E228" s="293"/>
      <c r="F228" s="54"/>
      <c r="G228" s="46"/>
    </row>
    <row r="229" spans="1:7" x14ac:dyDescent="0.25">
      <c r="A229" s="33" t="s">
        <v>152</v>
      </c>
      <c r="B229" s="163" t="s">
        <v>153</v>
      </c>
      <c r="C229" s="163">
        <v>4410</v>
      </c>
      <c r="D229" s="2">
        <v>1</v>
      </c>
      <c r="E229" s="287"/>
      <c r="F229" s="50">
        <v>2</v>
      </c>
      <c r="G229" s="44">
        <f t="shared" ref="G229:G234" si="12">F229*E229*D229</f>
        <v>0</v>
      </c>
    </row>
    <row r="230" spans="1:7" x14ac:dyDescent="0.25">
      <c r="A230" s="33" t="s">
        <v>152</v>
      </c>
      <c r="B230" s="163" t="s">
        <v>29</v>
      </c>
      <c r="C230" s="163" t="s">
        <v>106</v>
      </c>
      <c r="D230" s="2">
        <v>2</v>
      </c>
      <c r="E230" s="287"/>
      <c r="F230" s="50">
        <v>2</v>
      </c>
      <c r="G230" s="44">
        <f t="shared" si="12"/>
        <v>0</v>
      </c>
    </row>
    <row r="231" spans="1:7" x14ac:dyDescent="0.25">
      <c r="A231" s="33" t="s">
        <v>152</v>
      </c>
      <c r="B231" s="163" t="s">
        <v>29</v>
      </c>
      <c r="C231" s="163" t="s">
        <v>154</v>
      </c>
      <c r="D231" s="2">
        <v>5</v>
      </c>
      <c r="E231" s="287"/>
      <c r="F231" s="50">
        <v>2</v>
      </c>
      <c r="G231" s="44">
        <f t="shared" si="12"/>
        <v>0</v>
      </c>
    </row>
    <row r="232" spans="1:7" x14ac:dyDescent="0.25">
      <c r="A232" s="33" t="s">
        <v>152</v>
      </c>
      <c r="B232" s="163" t="s">
        <v>29</v>
      </c>
      <c r="C232" s="163" t="s">
        <v>155</v>
      </c>
      <c r="D232" s="2">
        <v>1</v>
      </c>
      <c r="E232" s="287"/>
      <c r="F232" s="50">
        <v>2</v>
      </c>
      <c r="G232" s="44">
        <f t="shared" si="12"/>
        <v>0</v>
      </c>
    </row>
    <row r="233" spans="1:7" x14ac:dyDescent="0.25">
      <c r="A233" s="33" t="s">
        <v>152</v>
      </c>
      <c r="B233" s="163" t="s">
        <v>29</v>
      </c>
      <c r="C233" s="163" t="s">
        <v>196</v>
      </c>
      <c r="D233" s="2">
        <v>2</v>
      </c>
      <c r="E233" s="287"/>
      <c r="F233" s="50">
        <v>2</v>
      </c>
      <c r="G233" s="44">
        <f t="shared" si="12"/>
        <v>0</v>
      </c>
    </row>
    <row r="234" spans="1:7" x14ac:dyDescent="0.25">
      <c r="A234" s="33" t="s">
        <v>152</v>
      </c>
      <c r="B234" s="163" t="s">
        <v>227</v>
      </c>
      <c r="C234" s="163" t="s">
        <v>228</v>
      </c>
      <c r="D234" s="2">
        <v>32</v>
      </c>
      <c r="E234" s="287"/>
      <c r="F234" s="50">
        <v>2</v>
      </c>
      <c r="G234" s="44">
        <f t="shared" si="12"/>
        <v>0</v>
      </c>
    </row>
    <row r="235" spans="1:7" s="86" customFormat="1" ht="14.4" thickBot="1" x14ac:dyDescent="0.3">
      <c r="A235" s="196" t="s">
        <v>120</v>
      </c>
      <c r="B235" s="189"/>
      <c r="C235" s="189"/>
      <c r="D235" s="190">
        <f>SUM(D229:D234)</f>
        <v>43</v>
      </c>
      <c r="E235" s="278"/>
      <c r="F235" s="192">
        <f>SUM(F229:F234)</f>
        <v>12</v>
      </c>
      <c r="G235" s="193">
        <f>SUM(G229:G234)</f>
        <v>0</v>
      </c>
    </row>
    <row r="236" spans="1:7" ht="3.75" customHeight="1" thickTop="1" x14ac:dyDescent="0.25">
      <c r="A236" s="34"/>
      <c r="B236" s="165"/>
      <c r="C236" s="165"/>
      <c r="D236" s="9"/>
      <c r="E236" s="293"/>
      <c r="F236" s="54"/>
      <c r="G236" s="46"/>
    </row>
    <row r="237" spans="1:7" x14ac:dyDescent="0.25">
      <c r="A237" s="33" t="s">
        <v>178</v>
      </c>
      <c r="B237" s="163" t="s">
        <v>180</v>
      </c>
      <c r="C237" s="163" t="s">
        <v>179</v>
      </c>
      <c r="D237" s="2">
        <v>7</v>
      </c>
      <c r="E237" s="287"/>
      <c r="F237" s="50">
        <v>2</v>
      </c>
      <c r="G237" s="44">
        <f>F237*E237*D237</f>
        <v>0</v>
      </c>
    </row>
    <row r="238" spans="1:7" x14ac:dyDescent="0.25">
      <c r="A238" s="33" t="s">
        <v>178</v>
      </c>
      <c r="B238" s="163" t="s">
        <v>181</v>
      </c>
      <c r="C238" s="163">
        <v>6341</v>
      </c>
      <c r="D238" s="2">
        <v>3</v>
      </c>
      <c r="E238" s="287"/>
      <c r="F238" s="50">
        <v>2</v>
      </c>
      <c r="G238" s="44">
        <f>F238*E238*D238</f>
        <v>0</v>
      </c>
    </row>
    <row r="239" spans="1:7" s="86" customFormat="1" ht="14.4" thickBot="1" x14ac:dyDescent="0.3">
      <c r="A239" s="196" t="s">
        <v>120</v>
      </c>
      <c r="B239" s="189"/>
      <c r="C239" s="189"/>
      <c r="D239" s="190">
        <f>SUM(D237:D238)</f>
        <v>10</v>
      </c>
      <c r="E239" s="278"/>
      <c r="F239" s="192">
        <f>SUM(F237:F238)</f>
        <v>4</v>
      </c>
      <c r="G239" s="193">
        <f>SUM(G237:G237)</f>
        <v>0</v>
      </c>
    </row>
    <row r="240" spans="1:7" ht="3" customHeight="1" thickTop="1" x14ac:dyDescent="0.25">
      <c r="A240" s="37"/>
      <c r="B240" s="165"/>
      <c r="C240" s="165"/>
      <c r="D240" s="8"/>
      <c r="E240" s="291"/>
      <c r="F240" s="54"/>
      <c r="G240" s="47"/>
    </row>
    <row r="241" spans="1:7" x14ac:dyDescent="0.25">
      <c r="A241" s="33" t="s">
        <v>229</v>
      </c>
      <c r="B241" s="163" t="s">
        <v>230</v>
      </c>
      <c r="C241" s="163" t="s">
        <v>231</v>
      </c>
      <c r="D241" s="2">
        <v>4</v>
      </c>
      <c r="E241" s="287"/>
      <c r="F241" s="50">
        <v>2</v>
      </c>
      <c r="G241" s="44">
        <f>F241*E241*D241</f>
        <v>0</v>
      </c>
    </row>
    <row r="242" spans="1:7" s="86" customFormat="1" ht="14.4" thickBot="1" x14ac:dyDescent="0.3">
      <c r="A242" s="196" t="s">
        <v>120</v>
      </c>
      <c r="B242" s="189"/>
      <c r="C242" s="189"/>
      <c r="D242" s="190">
        <f>D241</f>
        <v>4</v>
      </c>
      <c r="E242" s="278"/>
      <c r="F242" s="192">
        <f>F241</f>
        <v>2</v>
      </c>
      <c r="G242" s="193">
        <f>G241</f>
        <v>0</v>
      </c>
    </row>
    <row r="243" spans="1:7" ht="3.75" customHeight="1" thickTop="1" x14ac:dyDescent="0.25">
      <c r="A243" s="34"/>
      <c r="B243" s="165"/>
      <c r="C243" s="162"/>
      <c r="D243" s="10"/>
      <c r="E243" s="292"/>
      <c r="F243" s="55"/>
      <c r="G243" s="48"/>
    </row>
    <row r="244" spans="1:7" x14ac:dyDescent="0.25">
      <c r="A244" s="33" t="s">
        <v>232</v>
      </c>
      <c r="B244" s="163" t="s">
        <v>233</v>
      </c>
      <c r="C244" s="164" t="s">
        <v>234</v>
      </c>
      <c r="D244" s="2">
        <v>8</v>
      </c>
      <c r="E244" s="287"/>
      <c r="F244" s="50">
        <v>2</v>
      </c>
      <c r="G244" s="44">
        <f>F244*E244*D244</f>
        <v>0</v>
      </c>
    </row>
    <row r="245" spans="1:7" s="86" customFormat="1" ht="14.4" thickBot="1" x14ac:dyDescent="0.3">
      <c r="A245" s="196" t="s">
        <v>120</v>
      </c>
      <c r="B245" s="189"/>
      <c r="C245" s="189"/>
      <c r="D245" s="190">
        <f>D244</f>
        <v>8</v>
      </c>
      <c r="E245" s="191"/>
      <c r="F245" s="192">
        <f>F244</f>
        <v>2</v>
      </c>
      <c r="G245" s="193">
        <f>G244</f>
        <v>0</v>
      </c>
    </row>
    <row r="246" spans="1:7" ht="4.05" customHeight="1" thickTop="1" x14ac:dyDescent="0.25">
      <c r="A246" s="26"/>
      <c r="B246" s="162"/>
      <c r="C246" s="162"/>
      <c r="D246" s="7"/>
      <c r="E246" s="8"/>
      <c r="F246" s="54"/>
      <c r="G246" s="28"/>
    </row>
    <row r="247" spans="1:7" s="92" customFormat="1" ht="25.05" customHeight="1" thickBot="1" x14ac:dyDescent="0.35">
      <c r="A247" s="238" t="s">
        <v>681</v>
      </c>
      <c r="B247" s="239"/>
      <c r="C247" s="240"/>
      <c r="D247" s="142">
        <f>SUM(D7+D13+D23+D36+D55+D64+D74+D94+D97+D123+D133+D145+D159+D166+D173+D195+D202+D218+D223+D227+D235+D239+D242+D245)</f>
        <v>596</v>
      </c>
      <c r="E247" s="143"/>
      <c r="F247" s="144">
        <f>SUM(F7+F13+F23+F36+F55+F64+F74+F94+F97+F123+F133+F145+F159+F166+F173+F195+F202+F218+F223+F227+F235+F239)</f>
        <v>361</v>
      </c>
      <c r="G247" s="145">
        <f>SUM(G7+G13+G23+G36+G55+G64+G74+G94+G97+G123+G133+G145+G159+G166+G173+G195+G202+G218+G223+G227+G235+G239)</f>
        <v>0</v>
      </c>
    </row>
    <row r="248" spans="1:7" ht="14.4" thickBot="1" x14ac:dyDescent="0.3"/>
    <row r="249" spans="1:7" s="70" customFormat="1" ht="25.05" customHeight="1" x14ac:dyDescent="0.3">
      <c r="A249" s="241" t="s">
        <v>684</v>
      </c>
      <c r="B249" s="242"/>
      <c r="C249" s="242"/>
      <c r="D249" s="242"/>
      <c r="E249" s="242"/>
      <c r="F249" s="242"/>
      <c r="G249" s="243"/>
    </row>
    <row r="250" spans="1:7" ht="55.2" customHeight="1" x14ac:dyDescent="0.25">
      <c r="A250" s="232" t="s">
        <v>22</v>
      </c>
      <c r="B250" s="233"/>
      <c r="C250" s="233"/>
      <c r="D250" s="234"/>
      <c r="E250" s="13" t="s">
        <v>236</v>
      </c>
      <c r="F250" s="57" t="s">
        <v>237</v>
      </c>
      <c r="G250" s="39" t="s">
        <v>238</v>
      </c>
    </row>
    <row r="251" spans="1:7" s="158" customFormat="1" ht="28.2" customHeight="1" x14ac:dyDescent="0.25">
      <c r="A251" s="229" t="s">
        <v>691</v>
      </c>
      <c r="B251" s="230"/>
      <c r="C251" s="230"/>
      <c r="D251" s="231"/>
      <c r="E251" s="294"/>
      <c r="F251" s="173">
        <v>40</v>
      </c>
      <c r="G251" s="175">
        <f>E251*F251</f>
        <v>0</v>
      </c>
    </row>
    <row r="252" spans="1:7" ht="27" customHeight="1" x14ac:dyDescent="0.25">
      <c r="A252" s="229" t="s">
        <v>692</v>
      </c>
      <c r="B252" s="230"/>
      <c r="C252" s="230"/>
      <c r="D252" s="231"/>
      <c r="E252" s="295"/>
      <c r="F252" s="174">
        <v>40</v>
      </c>
      <c r="G252" s="175">
        <f t="shared" ref="G252:G253" si="13">E252*F252</f>
        <v>0</v>
      </c>
    </row>
    <row r="253" spans="1:7" ht="27" customHeight="1" x14ac:dyDescent="0.25">
      <c r="A253" s="229" t="s">
        <v>690</v>
      </c>
      <c r="B253" s="230"/>
      <c r="C253" s="230"/>
      <c r="D253" s="231"/>
      <c r="E253" s="295"/>
      <c r="F253" s="174">
        <v>40</v>
      </c>
      <c r="G253" s="175">
        <f t="shared" si="13"/>
        <v>0</v>
      </c>
    </row>
    <row r="254" spans="1:7" ht="4.05" customHeight="1" x14ac:dyDescent="0.25">
      <c r="A254" s="38"/>
      <c r="B254" s="12"/>
      <c r="C254" s="12"/>
      <c r="D254" s="12"/>
      <c r="E254" s="12"/>
      <c r="F254" s="58"/>
      <c r="G254" s="176"/>
    </row>
    <row r="255" spans="1:7" s="90" customFormat="1" ht="25.05" customHeight="1" thickBot="1" x14ac:dyDescent="0.35">
      <c r="A255" s="235" t="s">
        <v>693</v>
      </c>
      <c r="B255" s="236"/>
      <c r="C255" s="236"/>
      <c r="D255" s="236"/>
      <c r="E255" s="237"/>
      <c r="F255" s="177">
        <f>SUM(F251:F254)</f>
        <v>120</v>
      </c>
      <c r="G255" s="178">
        <f>SUM(G251:G253)</f>
        <v>0</v>
      </c>
    </row>
    <row r="256" spans="1:7" x14ac:dyDescent="0.25">
      <c r="A256" s="201" t="s">
        <v>682</v>
      </c>
      <c r="B256" s="201"/>
      <c r="C256" s="201"/>
      <c r="D256" s="201"/>
      <c r="E256" s="201"/>
      <c r="F256" s="201"/>
      <c r="G256" s="201"/>
    </row>
    <row r="257" spans="1:7" x14ac:dyDescent="0.25">
      <c r="A257" s="202"/>
      <c r="B257" s="202"/>
      <c r="C257" s="202"/>
      <c r="D257" s="202"/>
      <c r="E257" s="202"/>
      <c r="F257" s="202"/>
      <c r="G257" s="202"/>
    </row>
  </sheetData>
  <sheetProtection algorithmName="SHA-512" hashValue="qTHbjeXq70J+EzFrZ7MLi3IcJCzWccZ/h6t1RUpFbTfVnHiO9QyolHE743qMKTzRntWK9B5C5f8CyTHvBZqiBg==" saltValue="aEPWj4myoxng/RAQuH7LeQ==" spinCount="100000" sheet="1" objects="1" scenarios="1" selectLockedCells="1"/>
  <mergeCells count="10">
    <mergeCell ref="B1:G1"/>
    <mergeCell ref="A247:C247"/>
    <mergeCell ref="A249:G249"/>
    <mergeCell ref="A3:G3"/>
    <mergeCell ref="A251:D251"/>
    <mergeCell ref="A252:D252"/>
    <mergeCell ref="A253:D253"/>
    <mergeCell ref="A250:D250"/>
    <mergeCell ref="A255:E255"/>
    <mergeCell ref="A256:G257"/>
  </mergeCells>
  <printOptions horizontalCentered="1"/>
  <pageMargins left="0.25" right="0.25" top="0.75" bottom="0.75" header="0.3" footer="0.3"/>
  <pageSetup scale="85" fitToWidth="0" fitToHeight="0" orientation="landscape" r:id="rId1"/>
  <headerFooter>
    <oddHeader>&amp;C&amp;"Arial,Bold"&amp;12&amp;K000000REQUIRED FORMS - Exhibit 2B
Community Health Services (CHS) Pricing Sheet</oddHeader>
    <oddFooter>&amp;L&amp;"Arial,Regular"&amp;9Laboratory &amp; Clinic Equipment and Medical Device Maintenance, Calibration, and Repair Services 
IFB No. 2018-009
APPENDIX C, Required Forms&amp;CPage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C1" sqref="C1:I1"/>
    </sheetView>
  </sheetViews>
  <sheetFormatPr defaultRowHeight="14.4" x14ac:dyDescent="0.3"/>
  <cols>
    <col min="7" max="9" width="8.88671875" style="68"/>
  </cols>
  <sheetData>
    <row r="1" spans="1:9" ht="25.2" customHeight="1" thickBot="1" x14ac:dyDescent="0.35">
      <c r="A1" s="298" t="s">
        <v>241</v>
      </c>
      <c r="B1" s="299"/>
      <c r="C1" s="300"/>
      <c r="D1" s="300"/>
      <c r="E1" s="300"/>
      <c r="F1" s="300"/>
      <c r="G1" s="300"/>
      <c r="H1" s="300"/>
      <c r="I1" s="301"/>
    </row>
    <row r="2" spans="1:9" ht="15" thickBot="1" x14ac:dyDescent="0.35"/>
    <row r="3" spans="1:9" ht="30" customHeight="1" thickBot="1" x14ac:dyDescent="0.35">
      <c r="A3" s="263" t="s">
        <v>674</v>
      </c>
      <c r="B3" s="264"/>
      <c r="C3" s="264"/>
      <c r="D3" s="264"/>
      <c r="E3" s="264"/>
      <c r="F3" s="264"/>
      <c r="G3" s="265" t="s">
        <v>672</v>
      </c>
      <c r="H3" s="265"/>
      <c r="I3" s="266"/>
    </row>
    <row r="4" spans="1:9" ht="25.05" customHeight="1" x14ac:dyDescent="0.3">
      <c r="A4" s="267" t="s">
        <v>694</v>
      </c>
      <c r="B4" s="268"/>
      <c r="C4" s="268"/>
      <c r="D4" s="268"/>
      <c r="E4" s="268"/>
      <c r="F4" s="268"/>
      <c r="G4" s="268"/>
      <c r="H4" s="268"/>
      <c r="I4" s="269"/>
    </row>
    <row r="5" spans="1:9" x14ac:dyDescent="0.3">
      <c r="A5" s="258" t="s">
        <v>687</v>
      </c>
      <c r="B5" s="259"/>
      <c r="C5" s="259"/>
      <c r="D5" s="259"/>
      <c r="E5" s="259"/>
      <c r="F5" s="259"/>
      <c r="G5" s="296"/>
      <c r="H5" s="296"/>
      <c r="I5" s="297"/>
    </row>
    <row r="6" spans="1:9" x14ac:dyDescent="0.3">
      <c r="A6" s="258" t="s">
        <v>686</v>
      </c>
      <c r="B6" s="259"/>
      <c r="C6" s="259"/>
      <c r="D6" s="259"/>
      <c r="E6" s="259"/>
      <c r="F6" s="259"/>
      <c r="G6" s="296"/>
      <c r="H6" s="296"/>
      <c r="I6" s="297"/>
    </row>
    <row r="7" spans="1:9" x14ac:dyDescent="0.3">
      <c r="A7" s="248" t="s">
        <v>675</v>
      </c>
      <c r="B7" s="249"/>
      <c r="C7" s="249"/>
      <c r="D7" s="249"/>
      <c r="E7" s="249"/>
      <c r="F7" s="249"/>
      <c r="G7" s="250">
        <f>SUM(G5:I6)</f>
        <v>0</v>
      </c>
      <c r="H7" s="250"/>
      <c r="I7" s="251"/>
    </row>
    <row r="8" spans="1:9" x14ac:dyDescent="0.3">
      <c r="A8" s="252"/>
      <c r="B8" s="253"/>
      <c r="C8" s="253"/>
      <c r="D8" s="253"/>
      <c r="E8" s="253"/>
      <c r="F8" s="253"/>
      <c r="G8" s="253"/>
      <c r="H8" s="253"/>
      <c r="I8" s="254"/>
    </row>
    <row r="9" spans="1:9" ht="25.05" customHeight="1" x14ac:dyDescent="0.3">
      <c r="A9" s="255" t="s">
        <v>695</v>
      </c>
      <c r="B9" s="256"/>
      <c r="C9" s="256"/>
      <c r="D9" s="256"/>
      <c r="E9" s="256"/>
      <c r="F9" s="256"/>
      <c r="G9" s="256"/>
      <c r="H9" s="256"/>
      <c r="I9" s="257"/>
    </row>
    <row r="10" spans="1:9" x14ac:dyDescent="0.3">
      <c r="A10" s="258" t="s">
        <v>687</v>
      </c>
      <c r="B10" s="259"/>
      <c r="C10" s="259"/>
      <c r="D10" s="259"/>
      <c r="E10" s="259"/>
      <c r="F10" s="259"/>
      <c r="G10" s="296"/>
      <c r="H10" s="296"/>
      <c r="I10" s="297"/>
    </row>
    <row r="11" spans="1:9" x14ac:dyDescent="0.3">
      <c r="A11" s="258" t="s">
        <v>686</v>
      </c>
      <c r="B11" s="259"/>
      <c r="C11" s="259"/>
      <c r="D11" s="259"/>
      <c r="E11" s="259"/>
      <c r="F11" s="259"/>
      <c r="G11" s="296"/>
      <c r="H11" s="296"/>
      <c r="I11" s="297"/>
    </row>
    <row r="12" spans="1:9" x14ac:dyDescent="0.3">
      <c r="A12" s="248" t="s">
        <v>676</v>
      </c>
      <c r="B12" s="249"/>
      <c r="C12" s="249"/>
      <c r="D12" s="249"/>
      <c r="E12" s="249"/>
      <c r="F12" s="249"/>
      <c r="G12" s="250">
        <f>SUM(G10:I11)</f>
        <v>0</v>
      </c>
      <c r="H12" s="250"/>
      <c r="I12" s="251"/>
    </row>
    <row r="13" spans="1:9" ht="15" thickBot="1" x14ac:dyDescent="0.35">
      <c r="A13" s="260"/>
      <c r="B13" s="261"/>
      <c r="C13" s="261"/>
      <c r="D13" s="261"/>
      <c r="E13" s="261"/>
      <c r="F13" s="261"/>
      <c r="G13" s="261"/>
      <c r="H13" s="261"/>
      <c r="I13" s="262"/>
    </row>
    <row r="14" spans="1:9" s="69" customFormat="1" ht="25.05" customHeight="1" thickBot="1" x14ac:dyDescent="0.35">
      <c r="A14" s="244" t="s">
        <v>677</v>
      </c>
      <c r="B14" s="245"/>
      <c r="C14" s="245"/>
      <c r="D14" s="245"/>
      <c r="E14" s="245"/>
      <c r="F14" s="245"/>
      <c r="G14" s="246">
        <f>G12+G7</f>
        <v>0</v>
      </c>
      <c r="H14" s="246"/>
      <c r="I14" s="247"/>
    </row>
  </sheetData>
  <sheetProtection algorithmName="SHA-512" hashValue="yc1NqDoa0CYTSmCMKoMlu4B1HvkPesFSxjSvVJki/MxIQC8AEdPgWZvQp57I6fn4SWLPLPBKDC60LBDB1I2Jmw==" saltValue="T85miGjACZd4qwwzIcNVpQ==" spinCount="100000" sheet="1" objects="1" scenarios="1" selectLockedCells="1"/>
  <mergeCells count="22">
    <mergeCell ref="A1:B1"/>
    <mergeCell ref="C1:I1"/>
    <mergeCell ref="A6:F6"/>
    <mergeCell ref="G6:I6"/>
    <mergeCell ref="A3:F3"/>
    <mergeCell ref="G3:I3"/>
    <mergeCell ref="A4:I4"/>
    <mergeCell ref="A5:F5"/>
    <mergeCell ref="G5:I5"/>
    <mergeCell ref="A14:F14"/>
    <mergeCell ref="G14:I14"/>
    <mergeCell ref="A7:F7"/>
    <mergeCell ref="G7:I7"/>
    <mergeCell ref="A8:I8"/>
    <mergeCell ref="A9:I9"/>
    <mergeCell ref="A10:F10"/>
    <mergeCell ref="G10:I10"/>
    <mergeCell ref="A11:F11"/>
    <mergeCell ref="G11:I11"/>
    <mergeCell ref="A12:F12"/>
    <mergeCell ref="G12:I12"/>
    <mergeCell ref="A13:I13"/>
  </mergeCells>
  <printOptions horizontalCentered="1"/>
  <pageMargins left="0.7" right="0.7" top="1" bottom="0.75" header="0.3" footer="0.3"/>
  <pageSetup orientation="portrait" r:id="rId1"/>
  <headerFooter>
    <oddHeader>&amp;C&amp;"Arial,Bold"&amp;12REQUIRED FORMS - Exhibit 2C
Proposed Total Annual Price</oddHeader>
    <oddFooter>&amp;L&amp;"Arial,Regular"&amp;9Laboratory &amp; Clinic Equipment and Medical Device Maintenance, Calibration, and Repair Services 
IFB No. 2018-009
APPENDIX C, Required Forms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Exhibit 2A - PHL Pricing Sheet</vt:lpstr>
      <vt:lpstr>Exhibit 2B - CHS Pricing Sheet</vt:lpstr>
      <vt:lpstr>Exhibit 2C - Total Price</vt:lpstr>
      <vt:lpstr>'Exhibit 2A - PHL Pricing Sheet'!Print_Titles</vt:lpstr>
      <vt:lpstr>'Exhibit 2B - CHS Pricing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NMPatlan</dc:creator>
  <cp:lastModifiedBy>Samantha Tsui</cp:lastModifiedBy>
  <cp:lastPrinted>2018-05-29T19:16:28Z</cp:lastPrinted>
  <dcterms:created xsi:type="dcterms:W3CDTF">2012-11-15T18:33:50Z</dcterms:created>
  <dcterms:modified xsi:type="dcterms:W3CDTF">2018-05-29T19:17:44Z</dcterms:modified>
</cp:coreProperties>
</file>